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_FilterDatabase" localSheetId="0" hidden="1">Лист1!$A$6:$K$51</definedName>
  </definedNames>
  <calcPr calcId="152511"/>
</workbook>
</file>

<file path=xl/calcChain.xml><?xml version="1.0" encoding="utf-8"?>
<calcChain xmlns="http://schemas.openxmlformats.org/spreadsheetml/2006/main">
  <c r="F309" i="1" l="1"/>
  <c r="D21" i="1"/>
  <c r="E21" i="1"/>
  <c r="F21" i="1"/>
  <c r="G21" i="1"/>
  <c r="H21" i="1"/>
  <c r="D33" i="1"/>
  <c r="E33" i="1"/>
  <c r="F33" i="1"/>
  <c r="G33" i="1"/>
  <c r="H33" i="1"/>
  <c r="D36" i="1"/>
  <c r="E36" i="1"/>
  <c r="F36" i="1"/>
  <c r="D43" i="1"/>
  <c r="E43" i="1"/>
  <c r="F43" i="1"/>
  <c r="G43" i="1"/>
  <c r="H43" i="1"/>
  <c r="D50" i="1"/>
  <c r="E50" i="1"/>
  <c r="E51" i="1" s="1"/>
  <c r="F50" i="1"/>
  <c r="G50" i="1"/>
  <c r="D51" i="1"/>
  <c r="C161" i="1"/>
  <c r="D161" i="1"/>
  <c r="E161" i="1"/>
  <c r="F161" i="1"/>
  <c r="H161" i="1"/>
  <c r="C194" i="1"/>
  <c r="D194" i="1"/>
  <c r="C228" i="1"/>
  <c r="D228" i="1"/>
  <c r="E228" i="1"/>
  <c r="H228" i="1"/>
  <c r="C256" i="1"/>
  <c r="D256" i="1"/>
  <c r="E256" i="1"/>
  <c r="H256" i="1"/>
  <c r="C281" i="1"/>
  <c r="D281" i="1"/>
  <c r="E281" i="1"/>
  <c r="F281" i="1"/>
  <c r="G281" i="1"/>
  <c r="H281" i="1"/>
  <c r="C309" i="1"/>
  <c r="D309" i="1"/>
  <c r="E309" i="1"/>
  <c r="G309" i="1"/>
  <c r="H309" i="1"/>
  <c r="C340" i="1"/>
  <c r="D340" i="1"/>
  <c r="E340" i="1"/>
  <c r="F340" i="1"/>
  <c r="H340" i="1"/>
  <c r="C354" i="1"/>
  <c r="D354" i="1"/>
  <c r="E354" i="1"/>
  <c r="F354" i="1"/>
  <c r="H354" i="1"/>
  <c r="C364" i="1"/>
  <c r="D364" i="1"/>
  <c r="E364" i="1"/>
  <c r="F364" i="1"/>
  <c r="E375" i="1"/>
  <c r="F375" i="1"/>
  <c r="H375" i="1"/>
  <c r="C388" i="1"/>
  <c r="D388" i="1"/>
  <c r="E388" i="1"/>
  <c r="F388" i="1"/>
  <c r="H388" i="1"/>
  <c r="C405" i="1"/>
  <c r="D405" i="1"/>
  <c r="E405" i="1"/>
  <c r="F405" i="1"/>
  <c r="H405" i="1"/>
  <c r="C437" i="1"/>
  <c r="D437" i="1"/>
  <c r="E437" i="1"/>
  <c r="F437" i="1"/>
  <c r="H437" i="1"/>
  <c r="C486" i="1"/>
  <c r="D486" i="1"/>
  <c r="E486" i="1"/>
  <c r="F486" i="1"/>
  <c r="H486" i="1"/>
  <c r="G51" i="1" l="1"/>
  <c r="F51" i="1"/>
  <c r="H51" i="1"/>
  <c r="I28" i="1" l="1"/>
  <c r="J28" i="1" s="1"/>
  <c r="I7" i="1"/>
  <c r="I8" i="1"/>
  <c r="I9" i="1"/>
  <c r="I10" i="1"/>
  <c r="I11" i="1"/>
  <c r="I12" i="1"/>
  <c r="I13" i="1"/>
  <c r="I14" i="1"/>
  <c r="K28" i="1" l="1"/>
  <c r="I161" i="1" l="1"/>
  <c r="I194" i="1" l="1"/>
  <c r="I50" i="1" l="1"/>
  <c r="I49" i="1"/>
  <c r="J49" i="1" s="1"/>
  <c r="I48" i="1"/>
  <c r="K48" i="1" s="1"/>
  <c r="I47" i="1"/>
  <c r="J47" i="1" s="1"/>
  <c r="I46" i="1"/>
  <c r="K46" i="1" s="1"/>
  <c r="I45" i="1"/>
  <c r="K45" i="1" s="1"/>
  <c r="I44" i="1"/>
  <c r="K44" i="1" s="1"/>
  <c r="I42" i="1"/>
  <c r="K42" i="1" s="1"/>
  <c r="I41" i="1"/>
  <c r="K41" i="1" s="1"/>
  <c r="I40" i="1"/>
  <c r="J40" i="1" s="1"/>
  <c r="I39" i="1"/>
  <c r="J39" i="1" s="1"/>
  <c r="I38" i="1"/>
  <c r="K38" i="1" s="1"/>
  <c r="I37" i="1"/>
  <c r="J37" i="1" s="1"/>
  <c r="I32" i="1"/>
  <c r="J32" i="1" s="1"/>
  <c r="I31" i="1"/>
  <c r="J31" i="1" s="1"/>
  <c r="I30" i="1"/>
  <c r="K30" i="1" s="1"/>
  <c r="I29" i="1"/>
  <c r="K29" i="1" s="1"/>
  <c r="I27" i="1"/>
  <c r="J27" i="1" s="1"/>
  <c r="I26" i="1"/>
  <c r="J26" i="1" s="1"/>
  <c r="I25" i="1"/>
  <c r="K25" i="1" s="1"/>
  <c r="I24" i="1"/>
  <c r="J24" i="1" s="1"/>
  <c r="I23" i="1"/>
  <c r="K23" i="1" s="1"/>
  <c r="I22" i="1"/>
  <c r="K22" i="1" s="1"/>
  <c r="I20" i="1"/>
  <c r="J20" i="1" s="1"/>
  <c r="I19" i="1"/>
  <c r="K19" i="1" s="1"/>
  <c r="I18" i="1"/>
  <c r="K18" i="1" s="1"/>
  <c r="I17" i="1"/>
  <c r="J17" i="1" s="1"/>
  <c r="I16" i="1"/>
  <c r="I15" i="1"/>
  <c r="K15" i="1" s="1"/>
  <c r="K14" i="1"/>
  <c r="K13" i="1"/>
  <c r="J12" i="1"/>
  <c r="K11" i="1"/>
  <c r="K10" i="1"/>
  <c r="J9" i="1"/>
  <c r="J8" i="1"/>
  <c r="K7" i="1"/>
  <c r="K45" i="2"/>
  <c r="J45" i="2"/>
  <c r="K39" i="2"/>
  <c r="K40" i="2"/>
  <c r="K41" i="2"/>
  <c r="K42" i="2"/>
  <c r="K43" i="2"/>
  <c r="K44" i="2"/>
  <c r="K38" i="2"/>
  <c r="J39" i="2"/>
  <c r="J40" i="2"/>
  <c r="J41" i="2"/>
  <c r="J42" i="2"/>
  <c r="J43" i="2"/>
  <c r="J44" i="2"/>
  <c r="J38" i="2"/>
  <c r="I39" i="2"/>
  <c r="I40" i="2"/>
  <c r="I41" i="2"/>
  <c r="I42" i="2"/>
  <c r="I43" i="2"/>
  <c r="I44" i="2"/>
  <c r="I45" i="2"/>
  <c r="I38" i="2"/>
  <c r="K31" i="2"/>
  <c r="K32" i="2"/>
  <c r="K33" i="2"/>
  <c r="K34" i="2"/>
  <c r="K35" i="2"/>
  <c r="K36" i="2"/>
  <c r="K30" i="2"/>
  <c r="J31" i="2"/>
  <c r="J32" i="2"/>
  <c r="J33" i="2"/>
  <c r="J34" i="2"/>
  <c r="J35" i="2"/>
  <c r="J36" i="2"/>
  <c r="J30" i="2"/>
  <c r="I37" i="2"/>
  <c r="I31" i="2"/>
  <c r="I32" i="2"/>
  <c r="I33" i="2"/>
  <c r="I34" i="2"/>
  <c r="I35" i="2"/>
  <c r="I36" i="2"/>
  <c r="I30" i="2"/>
  <c r="K29" i="2"/>
  <c r="K20" i="2"/>
  <c r="K21" i="2"/>
  <c r="K22" i="2"/>
  <c r="K23" i="2"/>
  <c r="K24" i="2"/>
  <c r="K25" i="2"/>
  <c r="K26" i="2"/>
  <c r="K27" i="2"/>
  <c r="K28" i="2"/>
  <c r="K19" i="2"/>
  <c r="J20" i="2"/>
  <c r="J21" i="2"/>
  <c r="J22" i="2"/>
  <c r="J23" i="2"/>
  <c r="J24" i="2"/>
  <c r="J25" i="2"/>
  <c r="J26" i="2"/>
  <c r="J27" i="2"/>
  <c r="J28" i="2"/>
  <c r="J19" i="2"/>
  <c r="I20" i="2"/>
  <c r="I21" i="2"/>
  <c r="I22" i="2"/>
  <c r="I23" i="2"/>
  <c r="I24" i="2"/>
  <c r="I25" i="2"/>
  <c r="I26" i="2"/>
  <c r="I27" i="2"/>
  <c r="I28" i="2"/>
  <c r="I19" i="2"/>
  <c r="K4" i="2"/>
  <c r="K5" i="2"/>
  <c r="K6" i="2"/>
  <c r="K7" i="2"/>
  <c r="K8" i="2"/>
  <c r="K9" i="2"/>
  <c r="K10" i="2"/>
  <c r="K11" i="2"/>
  <c r="K12" i="2"/>
  <c r="K14" i="2"/>
  <c r="K15" i="2"/>
  <c r="K16" i="2"/>
  <c r="K17" i="2"/>
  <c r="K3" i="2"/>
  <c r="J18" i="2"/>
  <c r="J4" i="2"/>
  <c r="J5" i="2"/>
  <c r="J6" i="2"/>
  <c r="J7" i="2"/>
  <c r="J8" i="2"/>
  <c r="J9" i="2"/>
  <c r="J10" i="2"/>
  <c r="J11" i="2"/>
  <c r="J12" i="2"/>
  <c r="J14" i="2"/>
  <c r="J15" i="2"/>
  <c r="J16" i="2"/>
  <c r="J17" i="2"/>
  <c r="J3" i="2"/>
  <c r="I18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3" i="2"/>
  <c r="K50" i="1" l="1"/>
  <c r="I43" i="1"/>
  <c r="K43" i="1" s="1"/>
  <c r="K39" i="1"/>
  <c r="K8" i="1"/>
  <c r="K31" i="1"/>
  <c r="J22" i="1"/>
  <c r="J43" i="1"/>
  <c r="K32" i="1"/>
  <c r="J42" i="1"/>
  <c r="J11" i="1"/>
  <c r="I33" i="1"/>
  <c r="K12" i="1"/>
  <c r="K20" i="1"/>
  <c r="J50" i="1"/>
  <c r="J41" i="1"/>
  <c r="J13" i="1"/>
  <c r="K37" i="1"/>
  <c r="K27" i="1"/>
  <c r="J46" i="1"/>
  <c r="K40" i="1"/>
  <c r="K47" i="1"/>
  <c r="J48" i="1"/>
  <c r="J29" i="1"/>
  <c r="K17" i="1"/>
  <c r="J18" i="1"/>
  <c r="J25" i="1"/>
  <c r="J19" i="1"/>
  <c r="J44" i="1"/>
  <c r="K9" i="1"/>
  <c r="J10" i="1"/>
  <c r="K26" i="1"/>
  <c r="J14" i="1"/>
  <c r="I21" i="1"/>
  <c r="J38" i="1"/>
  <c r="K24" i="1"/>
  <c r="K49" i="1"/>
  <c r="J7" i="1"/>
  <c r="J15" i="1"/>
  <c r="J30" i="1"/>
  <c r="J23" i="1"/>
  <c r="J45" i="1"/>
  <c r="D37" i="2"/>
  <c r="F37" i="2"/>
  <c r="G37" i="2"/>
  <c r="H37" i="2"/>
  <c r="E37" i="2"/>
  <c r="D44" i="2"/>
  <c r="I51" i="1" l="1"/>
  <c r="J33" i="1"/>
  <c r="K33" i="1"/>
  <c r="K21" i="1"/>
  <c r="J21" i="1"/>
  <c r="H29" i="2"/>
  <c r="G29" i="2"/>
  <c r="F29" i="2"/>
  <c r="E29" i="2"/>
  <c r="D29" i="2"/>
  <c r="I29" i="2"/>
  <c r="H18" i="2"/>
  <c r="G18" i="2"/>
  <c r="F18" i="2"/>
  <c r="E18" i="2"/>
  <c r="E45" i="2" s="1"/>
  <c r="D18" i="2"/>
  <c r="D45" i="2" s="1"/>
  <c r="J51" i="1" l="1"/>
  <c r="K51" i="1"/>
  <c r="H45" i="2"/>
  <c r="G45" i="2"/>
  <c r="F45" i="2"/>
  <c r="J37" i="2"/>
  <c r="K37" i="2"/>
  <c r="J29" i="2"/>
  <c r="K18" i="2" l="1"/>
  <c r="I437" i="1" l="1"/>
  <c r="I340" i="1" l="1"/>
  <c r="I486" i="1" l="1"/>
  <c r="I388" i="1" l="1"/>
  <c r="I354" i="1"/>
  <c r="I228" i="1"/>
  <c r="I375" i="1" l="1"/>
  <c r="I405" i="1" l="1"/>
</calcChain>
</file>

<file path=xl/sharedStrings.xml><?xml version="1.0" encoding="utf-8"?>
<sst xmlns="http://schemas.openxmlformats.org/spreadsheetml/2006/main" count="750" uniqueCount="329">
  <si>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</si>
  <si>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</si>
  <si>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</si>
  <si>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</si>
  <si>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</si>
  <si>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</si>
  <si>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Бешенство</t>
  </si>
  <si>
    <t xml:space="preserve">Лептоспироз </t>
  </si>
  <si>
    <t>Итого:</t>
  </si>
  <si>
    <t>2.</t>
  </si>
  <si>
    <t>Республика Адыгея</t>
  </si>
  <si>
    <t>Бруцеллез</t>
  </si>
  <si>
    <t>3.</t>
  </si>
  <si>
    <t>Кабардино-Балкарская Республика</t>
  </si>
  <si>
    <t>4.</t>
  </si>
  <si>
    <t>Ростовская область</t>
  </si>
  <si>
    <t>Республика Крым</t>
  </si>
  <si>
    <t>ЛАБОРАТОРНЫЕ ИССЛЕДОВАНИЯ ПО ВИДАМ БОЛЕЗНЕЙ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</si>
  <si>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</si>
  <si>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</si>
  <si>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</si>
  <si>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</si>
  <si>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</si>
  <si>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</t>
  </si>
  <si>
    <t>Собаки</t>
  </si>
  <si>
    <t>Кошки</t>
  </si>
  <si>
    <t>Дикие и промысловые животные</t>
  </si>
  <si>
    <t>Прочие</t>
  </si>
  <si>
    <t>Всего</t>
  </si>
  <si>
    <t>г. Севастополь</t>
  </si>
  <si>
    <t>Республика Северная Осетия-Алания</t>
  </si>
  <si>
    <t>Наименование субъекта</t>
  </si>
  <si>
    <t>% положительных к пробам</t>
  </si>
  <si>
    <t>% положительных к исследованиям</t>
  </si>
  <si>
    <t>Всего:</t>
  </si>
  <si>
    <t>ВСЕГО ПО ФГБУ "КРАСНОДАРСКАЯ МВЛ"</t>
  </si>
  <si>
    <t>Выявлено положительных результатов</t>
  </si>
  <si>
    <t>График № 1</t>
  </si>
  <si>
    <t>2. Высокопатогенный грипп птиц</t>
  </si>
  <si>
    <t xml:space="preserve">1. Бешенство </t>
  </si>
  <si>
    <t>Субъект</t>
  </si>
  <si>
    <t>Сыворотка крови на наличие антител</t>
  </si>
  <si>
    <t>Патологический материал, помёт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</si>
  <si>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</si>
  <si>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</si>
  <si>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</si>
  <si>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</si>
  <si>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</si>
  <si>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</si>
  <si>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</si>
  <si>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</si>
  <si>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</si>
  <si>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</si>
  <si>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</si>
  <si>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</si>
  <si>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</si>
  <si>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</si>
  <si>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</si>
  <si>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</si>
  <si>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</si>
  <si>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График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</si>
  <si>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</si>
  <si>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</si>
  <si>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</si>
  <si>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</si>
  <si>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Таблица № 13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</si>
  <si>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</si>
  <si>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</si>
  <si>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</si>
  <si>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</si>
  <si>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</si>
  <si>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</si>
  <si>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Таблица № 10</t>
  </si>
  <si>
    <t>10. Туберкулез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</si>
  <si>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</si>
  <si>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</si>
  <si>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>11. Лептоспироз</t>
  </si>
  <si>
    <t>12. Бруцеллез</t>
  </si>
  <si>
    <t>График № 9</t>
  </si>
  <si>
    <t>13. Лейкоз КРС</t>
  </si>
  <si>
    <t>4. Болезнь Ньюкасла</t>
  </si>
  <si>
    <t>наименование болезни</t>
  </si>
  <si>
    <t>Положительных (по наличию патогена)</t>
  </si>
  <si>
    <t>Положительных на постинфекционные антитела</t>
  </si>
  <si>
    <t>Положительных на поствакцинальные антитела</t>
  </si>
  <si>
    <t>Сибирская язва</t>
  </si>
  <si>
    <t>Положительных исследований на постинфекционные антитела</t>
  </si>
  <si>
    <t>Положительных исследований на поствакцинальные антитела</t>
  </si>
  <si>
    <t>Лейкоз РИД</t>
  </si>
  <si>
    <t xml:space="preserve">Сальмонеллез </t>
  </si>
  <si>
    <t xml:space="preserve">Туберкулез </t>
  </si>
  <si>
    <t>№ п/п</t>
  </si>
  <si>
    <t xml:space="preserve">Район </t>
  </si>
  <si>
    <t>№ экспертизы, дата выдачи</t>
  </si>
  <si>
    <t>Гиагинский</t>
  </si>
  <si>
    <t>Шовгеновский</t>
  </si>
  <si>
    <t>9. Сальмонеллез</t>
  </si>
  <si>
    <t xml:space="preserve">Сыворотка крови </t>
  </si>
  <si>
    <t>Республика Северная Осетия Алания</t>
  </si>
  <si>
    <t xml:space="preserve">Исследования в разрезе субъектов представлены в таблице № 12:           </t>
  </si>
  <si>
    <t xml:space="preserve">Исследования в разрезе субъектов представлены в таблице № 13:                                                                                                            </t>
  </si>
  <si>
    <t xml:space="preserve"> Исследования в разрезе субъектов представлены в таблице № 14:                                                                                                            </t>
  </si>
  <si>
    <t>14. Сибирская язва</t>
  </si>
  <si>
    <t>Таблица № 14</t>
  </si>
  <si>
    <t>Таблица № 15</t>
  </si>
  <si>
    <t xml:space="preserve"> Исследования в разрезе субъектов представлены в таблице № 15                                                                                                         </t>
  </si>
  <si>
    <t>Положительные с недопустимым уровнем поствакцинальных антител</t>
  </si>
  <si>
    <t>Положительные по патогену</t>
  </si>
  <si>
    <t xml:space="preserve">Исследования в разрезе субъектов представлены в таблице № 10:     </t>
  </si>
  <si>
    <t>Таблица № 12</t>
  </si>
  <si>
    <t xml:space="preserve">15. Репродуктивно-респираторный синдром свиней </t>
  </si>
  <si>
    <t>Проб</t>
  </si>
  <si>
    <t>Исследований</t>
  </si>
  <si>
    <t>Положительных исследований (по наличию патогена)</t>
  </si>
  <si>
    <t>Итого положительных</t>
  </si>
  <si>
    <t>Тахтамукайский</t>
  </si>
  <si>
    <t>Кошехабльский</t>
  </si>
  <si>
    <t>Сведения о владельце юридический адрес предприятия или адрес и ФИО частного лица</t>
  </si>
  <si>
    <t>1 квартал 2019 год</t>
  </si>
  <si>
    <t>1 квартал 2019 г.</t>
  </si>
  <si>
    <t>7. Болезнь Шмалленберга</t>
  </si>
  <si>
    <t>Африканская чума свиней</t>
  </si>
  <si>
    <t>Блютанг</t>
  </si>
  <si>
    <t xml:space="preserve">Болезнь  Ньюкасла </t>
  </si>
  <si>
    <t xml:space="preserve">Болезнь Шмалленберга </t>
  </si>
  <si>
    <t xml:space="preserve">Высокопатогенный грипп птиц </t>
  </si>
  <si>
    <t xml:space="preserve">Классическая чума свиней </t>
  </si>
  <si>
    <t xml:space="preserve">Репродуктивно-респираторный синдром свиней </t>
  </si>
  <si>
    <t xml:space="preserve">Болезнь Ауески свиней </t>
  </si>
  <si>
    <t xml:space="preserve">Лейкоз </t>
  </si>
  <si>
    <t xml:space="preserve">Африканская чума свиней </t>
  </si>
  <si>
    <t>Лейкоз</t>
  </si>
  <si>
    <t>Красногвардейский</t>
  </si>
  <si>
    <t>Усть-Лабинский</t>
  </si>
  <si>
    <t>Октябрьский</t>
  </si>
  <si>
    <t>График № 8</t>
  </si>
  <si>
    <t>Отчет о выполнении лабораторных исследований в рамках государственного эпизоотологического мониторинга, проводимого в 1 квартале 2020 года.                                                                                                                                                                                                                                            (основание: приказ Россельхознадзора от 25 декабря 2019 г. № 1423)</t>
  </si>
  <si>
    <t>5.</t>
  </si>
  <si>
    <r>
      <t xml:space="preserve">        </t>
    </r>
    <r>
      <rPr>
        <b/>
        <u/>
        <sz val="12"/>
        <rFont val="Times New Roman"/>
        <family val="1"/>
        <charset val="204"/>
      </rPr>
      <t>по лейкозу – 24:</t>
    </r>
  </si>
  <si>
    <t>За 1 квартал 2020 года получено 103 положительных случая по патогену из них:</t>
  </si>
  <si>
    <t xml:space="preserve">В целях исполнения государственного эпизоотологического мониторинга  поступило проб - 6497 , проведено исследований - 10607, выявлено положительных результатов - 624, что составляет  - 5,9 % к исследованиям, из них  положительные по патогену - 103, положительные на постинфекционные антитела -5, положительные на поствакцинальные антитела - 516. </t>
  </si>
  <si>
    <t>1 квартал 2020 год</t>
  </si>
  <si>
    <t>Динамика проб, исследований и положительных результатов за 1 квартал 2019 года в сравнении с 1 кварталом 2020 года представлена на графике №1.</t>
  </si>
  <si>
    <t xml:space="preserve"> В 1 квартале 2020 г. поступило проб -30, проведено исследований - 120. Положительных не выявлено.</t>
  </si>
  <si>
    <t>1 квартал 2020 г.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</si>
  <si>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Исследования в разрезе субъектов в сравнении с 1 кварталом 2020 года представлены в таблице № 4:</t>
    </r>
  </si>
  <si>
    <r>
      <t xml:space="preserve">В 1 квартале 2020 года всего поступило проб материала - </t>
    </r>
    <r>
      <rPr>
        <b/>
        <sz val="12"/>
        <color theme="1"/>
        <rFont val="Times New Roman"/>
        <family val="1"/>
        <charset val="204"/>
      </rPr>
      <t xml:space="preserve">1560, </t>
    </r>
    <r>
      <rPr>
        <sz val="12"/>
        <color theme="1"/>
        <rFont val="Times New Roman"/>
        <family val="1"/>
        <charset val="204"/>
      </rPr>
      <t xml:space="preserve"> из них патматериала, крови и др. - </t>
    </r>
    <r>
      <rPr>
        <b/>
        <sz val="12"/>
        <color theme="1"/>
        <rFont val="Times New Roman"/>
        <family val="1"/>
        <charset val="204"/>
      </rPr>
      <t>1380</t>
    </r>
    <r>
      <rPr>
        <sz val="12"/>
        <color theme="1"/>
        <rFont val="Times New Roman"/>
        <family val="1"/>
        <charset val="204"/>
      </rPr>
      <t xml:space="preserve"> проб, сыворотки крови - </t>
    </r>
    <r>
      <rPr>
        <b/>
        <sz val="12"/>
        <color theme="1"/>
        <rFont val="Times New Roman"/>
        <family val="1"/>
        <charset val="204"/>
      </rPr>
      <t xml:space="preserve">180 </t>
    </r>
    <r>
      <rPr>
        <sz val="12"/>
        <color theme="1"/>
        <rFont val="Times New Roman"/>
        <family val="1"/>
        <charset val="204"/>
      </rPr>
      <t xml:space="preserve">проб. Проведено исследований - 1560: </t>
    </r>
  </si>
  <si>
    <t>Динамика проб, исследований и положительных результатов за 1 квартал 2019 года в сравнении с 1 кварталом 2020 года представлена на графике № 4.</t>
  </si>
  <si>
    <t xml:space="preserve">Ейский </t>
  </si>
  <si>
    <t>20-7020д-7039д от 19.03.2020</t>
  </si>
  <si>
    <t>с. Николаевка ул. Горького 42, МТФ 1</t>
  </si>
  <si>
    <t xml:space="preserve">Тахтамукайский </t>
  </si>
  <si>
    <t>20-3486д-3491д от 25.02.2020</t>
  </si>
  <si>
    <t>ст. Ханская Садоян А.Д. Мусаев ХДР. М.</t>
  </si>
  <si>
    <t>20-3903д-3904д от 28.02.2020</t>
  </si>
  <si>
    <t>ЛПХ Нефляшев</t>
  </si>
  <si>
    <t>20-3905д-3906д от 28.02.2020</t>
  </si>
  <si>
    <t>ЛПХ Эльбашев А.К.</t>
  </si>
  <si>
    <t>20-3907д-3908д от 28.02.02020</t>
  </si>
  <si>
    <t>ЛПХ Шагунков З.Ю.</t>
  </si>
  <si>
    <t xml:space="preserve">Майкопский </t>
  </si>
  <si>
    <t>20-7573д-7578д от 24.03.2020</t>
  </si>
  <si>
    <t>х.Гавердовский Маматисраилов М.М.</t>
  </si>
  <si>
    <t>Теучежский</t>
  </si>
  <si>
    <t>20-9102д-9107д от 24.03.2020</t>
  </si>
  <si>
    <t>КФХ Гонежук</t>
  </si>
  <si>
    <t>по бруцеллезу –75:</t>
  </si>
  <si>
    <r>
      <t>В 1 квартале 2020 года поступило –</t>
    </r>
    <r>
      <rPr>
        <b/>
        <sz val="12"/>
        <color theme="1"/>
        <rFont val="Times New Roman"/>
        <family val="1"/>
        <charset val="204"/>
      </rPr>
      <t xml:space="preserve"> 2181 </t>
    </r>
    <r>
      <rPr>
        <sz val="12"/>
        <color theme="1"/>
        <rFont val="Times New Roman"/>
        <family val="1"/>
        <charset val="204"/>
      </rPr>
      <t>пробы, проведено исследований - 4742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исследований -75.</t>
    </r>
  </si>
  <si>
    <r>
      <t>В 1 квартале 2020 года поступило –</t>
    </r>
    <r>
      <rPr>
        <b/>
        <sz val="12"/>
        <color theme="1"/>
        <rFont val="Times New Roman"/>
        <family val="1"/>
        <charset val="204"/>
      </rPr>
      <t xml:space="preserve"> 80  </t>
    </r>
    <r>
      <rPr>
        <sz val="12"/>
        <color theme="1"/>
        <rFont val="Times New Roman"/>
        <family val="1"/>
        <charset val="204"/>
      </rPr>
      <t>проб, проведено исследований - 120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случаев - 24.</t>
    </r>
  </si>
  <si>
    <t>Динамика поступления проб, проведенных исследований за 1 квартал 2019 года в сравнении с 1 кварталом 2020 года представлена в графике 9.</t>
  </si>
  <si>
    <t>Динамика поступления проб, проведенных исследований за 1 квартал 2019 года в сравнении с 1 кварталом 2020 года представлена в графике 8.</t>
  </si>
  <si>
    <r>
      <t>В 1 квартале 2020 года поступило –</t>
    </r>
    <r>
      <rPr>
        <b/>
        <sz val="12"/>
        <color theme="1"/>
        <rFont val="Times New Roman"/>
        <family val="1"/>
        <charset val="204"/>
      </rPr>
      <t xml:space="preserve"> 86  </t>
    </r>
    <r>
      <rPr>
        <sz val="12"/>
        <color theme="1"/>
        <rFont val="Times New Roman"/>
        <family val="1"/>
        <charset val="204"/>
      </rPr>
      <t>проб, проведено исследований - 86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на недопустимый уровень поствакцинальных антител  -26 .</t>
    </r>
  </si>
  <si>
    <t xml:space="preserve">В 1 квартале 2020 года из Р. Крым поступила - 1 проба, проведено исследований - 4. В 1 квартале 2019 года проб для исследования на сибирскую язву не поступало. </t>
  </si>
  <si>
    <r>
      <t>В 1 квартале 2020 года поступило –</t>
    </r>
    <r>
      <rPr>
        <b/>
        <sz val="12"/>
        <color theme="1"/>
        <rFont val="Times New Roman"/>
        <family val="1"/>
        <charset val="204"/>
      </rPr>
      <t xml:space="preserve"> 230 </t>
    </r>
    <r>
      <rPr>
        <sz val="12"/>
        <color theme="1"/>
        <rFont val="Times New Roman"/>
        <family val="1"/>
        <charset val="204"/>
      </rPr>
      <t>проб, проведено исследований - 1610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исследований не выявлено.</t>
    </r>
  </si>
  <si>
    <r>
      <t>В 1 квартале 2020 года поступило –</t>
    </r>
    <r>
      <rPr>
        <b/>
        <sz val="12"/>
        <color theme="1"/>
        <rFont val="Times New Roman"/>
        <family val="1"/>
        <charset val="204"/>
      </rPr>
      <t xml:space="preserve"> 9</t>
    </r>
    <r>
      <rPr>
        <sz val="12"/>
        <color theme="1"/>
        <rFont val="Times New Roman"/>
        <family val="1"/>
        <charset val="204"/>
      </rPr>
      <t xml:space="preserve"> проб , проведено исследований</t>
    </r>
    <r>
      <rPr>
        <b/>
        <sz val="12"/>
        <color theme="1"/>
        <rFont val="Times New Roman"/>
        <family val="1"/>
        <charset val="204"/>
      </rPr>
      <t xml:space="preserve"> -45.</t>
    </r>
    <r>
      <rPr>
        <sz val="12"/>
        <color theme="1"/>
        <rFont val="Times New Roman"/>
        <family val="1"/>
        <charset val="204"/>
      </rPr>
      <t xml:space="preserve">  Положительных исследований не выявлено.</t>
    </r>
  </si>
  <si>
    <r>
      <t>В 1 квартале  2020 года исследований на сальмонеллез не проводилось. В 1 квартале 2019 года поступило – 2 пробы, проведено исследований</t>
    </r>
    <r>
      <rPr>
        <b/>
        <sz val="12"/>
        <color theme="1"/>
        <rFont val="Times New Roman"/>
        <family val="1"/>
        <charset val="204"/>
      </rPr>
      <t xml:space="preserve"> - 6</t>
    </r>
    <r>
      <rPr>
        <sz val="12"/>
        <color theme="1"/>
        <rFont val="Times New Roman"/>
        <family val="1"/>
        <charset val="204"/>
      </rPr>
      <t>.  Положительных случаев не выявлено.</t>
    </r>
  </si>
  <si>
    <t>1 квартал 2019год</t>
  </si>
  <si>
    <r>
      <t>В 1 квартале 2020 года поступило –</t>
    </r>
    <r>
      <rPr>
        <b/>
        <sz val="12"/>
        <color theme="1"/>
        <rFont val="Times New Roman"/>
        <family val="1"/>
        <charset val="204"/>
      </rPr>
      <t xml:space="preserve"> 150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150. </t>
    </r>
    <r>
      <rPr>
        <sz val="12"/>
        <color theme="1"/>
        <rFont val="Times New Roman"/>
        <family val="1"/>
        <charset val="204"/>
      </rPr>
      <t xml:space="preserve"> Положительных случаев не выявлено.</t>
    </r>
  </si>
  <si>
    <t>В 1 квартале 2020 года поступило – 150 проб, проведено исследований - 150, из них методом ПЦР - 50, ИФА - 100.  Положительных - 5 на постинфекционные антитела.</t>
  </si>
  <si>
    <t>Динамика проб, исследований и положительных результатов за 1 квартал 2019 года в сравнении с 1 кварталом 2020 года представлена на графике № 7.</t>
  </si>
  <si>
    <r>
      <t xml:space="preserve">За 1 квартал 2020 года поступило – 470  проб материала. Проведено 470  исследований. Получено 145 положительных с недопустимым уровнем поствакцинальных антител. За 1 квартал 2019 года поступило </t>
    </r>
    <r>
      <rPr>
        <b/>
        <sz val="12"/>
        <color theme="1"/>
        <rFont val="Times New Roman"/>
        <family val="1"/>
        <charset val="204"/>
      </rPr>
      <t xml:space="preserve">– 572  </t>
    </r>
    <r>
      <rPr>
        <sz val="12"/>
        <color theme="1"/>
        <rFont val="Times New Roman"/>
        <family val="1"/>
        <charset val="204"/>
      </rPr>
      <t>пробы материала. Проведено</t>
    </r>
    <r>
      <rPr>
        <b/>
        <sz val="12"/>
        <color theme="1"/>
        <rFont val="Times New Roman"/>
        <family val="1"/>
        <charset val="204"/>
      </rPr>
      <t xml:space="preserve"> 572</t>
    </r>
    <r>
      <rPr>
        <sz val="12"/>
        <color theme="1"/>
        <rFont val="Times New Roman"/>
        <family val="1"/>
        <charset val="204"/>
      </rPr>
      <t xml:space="preserve">  исследования. Получено 237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положительных с недопустимым уровнем поствакцинальных антител.</t>
    </r>
  </si>
  <si>
    <t>Динамика проб, исследований и положительных результатов за 1 квартал 2019 года в сравнении с 1 кварталом 2020 года представлена на графике № 6.</t>
  </si>
  <si>
    <t>Динамика  положительных результатов за 1 квартал 2019 года в сравнении с 1 кварталом 2020 года представлена на графике № 5.</t>
  </si>
  <si>
    <r>
      <t xml:space="preserve">За 1 квартал 2020 года поступило – </t>
    </r>
    <r>
      <rPr>
        <b/>
        <sz val="12"/>
        <color theme="1"/>
        <rFont val="Times New Roman"/>
        <family val="1"/>
        <charset val="204"/>
      </rPr>
      <t>653</t>
    </r>
    <r>
      <rPr>
        <sz val="12"/>
        <color theme="1"/>
        <rFont val="Times New Roman"/>
        <family val="1"/>
        <charset val="204"/>
      </rPr>
      <t xml:space="preserve">  пробы материала, из них происследовано методом ПЦР - </t>
    </r>
    <r>
      <rPr>
        <b/>
        <sz val="12"/>
        <color theme="1"/>
        <rFont val="Times New Roman"/>
        <family val="1"/>
        <charset val="204"/>
      </rPr>
      <t>150</t>
    </r>
    <r>
      <rPr>
        <sz val="12"/>
        <color theme="1"/>
        <rFont val="Times New Roman"/>
        <family val="1"/>
        <charset val="204"/>
      </rPr>
      <t xml:space="preserve">,  ИФА - </t>
    </r>
    <r>
      <rPr>
        <b/>
        <sz val="12"/>
        <color theme="1"/>
        <rFont val="Times New Roman"/>
        <family val="1"/>
        <charset val="204"/>
      </rPr>
      <t>503</t>
    </r>
    <r>
      <rPr>
        <sz val="12"/>
        <color theme="1"/>
        <rFont val="Times New Roman"/>
        <family val="1"/>
        <charset val="204"/>
      </rPr>
      <t xml:space="preserve">. Проведено </t>
    </r>
    <r>
      <rPr>
        <b/>
        <sz val="12"/>
        <color theme="1"/>
        <rFont val="Times New Roman"/>
        <family val="1"/>
        <charset val="204"/>
      </rPr>
      <t>653</t>
    </r>
    <r>
      <rPr>
        <sz val="12"/>
        <color theme="1"/>
        <rFont val="Times New Roman"/>
        <family val="1"/>
        <charset val="204"/>
      </rPr>
      <t xml:space="preserve"> исследованиий. Получено </t>
    </r>
    <r>
      <rPr>
        <b/>
        <sz val="12"/>
        <color theme="1"/>
        <rFont val="Times New Roman"/>
        <family val="1"/>
        <charset val="204"/>
      </rPr>
      <t>198</t>
    </r>
    <r>
      <rPr>
        <sz val="12"/>
        <color theme="1"/>
        <rFont val="Times New Roman"/>
        <family val="1"/>
        <charset val="204"/>
      </rPr>
      <t xml:space="preserve"> положительных с недопустимым уровнем поствакцинальных антител. За 1 квартал 2019 года поступило </t>
    </r>
    <r>
      <rPr>
        <b/>
        <sz val="12"/>
        <color theme="1"/>
        <rFont val="Times New Roman"/>
        <family val="1"/>
        <charset val="204"/>
      </rPr>
      <t xml:space="preserve">– 699  </t>
    </r>
    <r>
      <rPr>
        <sz val="12"/>
        <color theme="1"/>
        <rFont val="Times New Roman"/>
        <family val="1"/>
        <charset val="204"/>
      </rPr>
      <t xml:space="preserve">проб материала, из них происследовано методом ПЦР - 260,  ИФА - 439. Проведено 699 исследованиий. Получено </t>
    </r>
    <r>
      <rPr>
        <b/>
        <sz val="12"/>
        <color theme="1"/>
        <rFont val="Times New Roman"/>
        <family val="1"/>
        <charset val="204"/>
      </rPr>
      <t xml:space="preserve">156 </t>
    </r>
    <r>
      <rPr>
        <sz val="12"/>
        <color theme="1"/>
        <rFont val="Times New Roman"/>
        <family val="1"/>
        <charset val="204"/>
      </rPr>
      <t>положительных с недопустимым уровнем поствакцинальных антител.</t>
    </r>
  </si>
  <si>
    <r>
      <t xml:space="preserve">За 1 квартал 2020 года поступило - </t>
    </r>
    <r>
      <rPr>
        <b/>
        <sz val="12"/>
        <color theme="1"/>
        <rFont val="Times New Roman"/>
        <family val="1"/>
        <charset val="204"/>
      </rPr>
      <t>437</t>
    </r>
    <r>
      <rPr>
        <sz val="12"/>
        <color theme="1"/>
        <rFont val="Times New Roman"/>
        <family val="1"/>
        <charset val="204"/>
      </rPr>
      <t xml:space="preserve">  проб материала. Проведено </t>
    </r>
    <r>
      <rPr>
        <b/>
        <sz val="12"/>
        <color theme="1"/>
        <rFont val="Times New Roman"/>
        <family val="1"/>
        <charset val="204"/>
      </rPr>
      <t>437</t>
    </r>
    <r>
      <rPr>
        <sz val="12"/>
        <color theme="1"/>
        <rFont val="Times New Roman"/>
        <family val="1"/>
        <charset val="204"/>
      </rPr>
      <t xml:space="preserve"> исследованиий. Получено </t>
    </r>
    <r>
      <rPr>
        <b/>
        <sz val="12"/>
        <color theme="1"/>
        <rFont val="Times New Roman"/>
        <family val="1"/>
        <charset val="204"/>
      </rPr>
      <t>83</t>
    </r>
    <r>
      <rPr>
        <sz val="12"/>
        <color theme="1"/>
        <rFont val="Times New Roman"/>
        <family val="1"/>
        <charset val="204"/>
      </rPr>
      <t xml:space="preserve"> положительных с недопустимым уровнем поствакцинальных антител. За 1 квартал 2019 года поступило - 618</t>
    </r>
    <r>
      <rPr>
        <b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проб материала. Проведено 618 исследованиий. Получено 33 положительных с недопустимым уровнем поствакцинальных антител.</t>
    </r>
  </si>
  <si>
    <t>Динамика проб, исследований и положительных результатов за 1 квартал 2019 года в сравнении с 1 кварталом 2020 года представлена на графике № 2.</t>
  </si>
  <si>
    <r>
      <t xml:space="preserve">За 1 квартал 2020 года поступило </t>
    </r>
    <r>
      <rPr>
        <b/>
        <sz val="12"/>
        <rFont val="Times New Roman"/>
        <family val="1"/>
        <charset val="204"/>
      </rPr>
      <t xml:space="preserve">– 460  </t>
    </r>
    <r>
      <rPr>
        <sz val="12"/>
        <rFont val="Times New Roman"/>
        <family val="1"/>
        <charset val="204"/>
      </rPr>
      <t>проб материала, из них сыворотки крови - 302, патматериал, помет - 158 проб. Проведено 460  исследований.</t>
    </r>
  </si>
  <si>
    <t>Майкопский</t>
  </si>
  <si>
    <t>20-2868д от 18.02.2020</t>
  </si>
  <si>
    <t>х Причтовского. Вл. Патунина Н.И.</t>
  </si>
  <si>
    <t>20-3834д-3835д от 25.02.2020</t>
  </si>
  <si>
    <t>ст. Гиагинская, ул. Привокзалная, 1. ИП гл. КФХ Абиев Б.П.</t>
  </si>
  <si>
    <t>20-3902д от 27.02.2020</t>
  </si>
  <si>
    <t>а. Пшичо, ул. Бр. Шаовых, 8. ЛПХ Нефляшев А.Б.</t>
  </si>
  <si>
    <t>г. Майкоп</t>
  </si>
  <si>
    <t>20-7562д от 24.03.2020</t>
  </si>
  <si>
    <t>х. Веселый, ул. Лесная, 14/3. Вл. Вылегжанина Н.С.</t>
  </si>
  <si>
    <t>по Болезни Шмалленберга – 5:</t>
  </si>
  <si>
    <t>Тбилисский</t>
  </si>
  <si>
    <t>20-3376д-3400д от 21.02.2020</t>
  </si>
  <si>
    <t>птицефабрика "Тбилисская-2", корп. 17.</t>
  </si>
  <si>
    <t>20-3401д-3425д от 21.02.2020</t>
  </si>
  <si>
    <t>птицефабрика "Тбилисская-2", корп. 1.</t>
  </si>
  <si>
    <t>Тимашевский</t>
  </si>
  <si>
    <t>20-6884д-6933д от 19.03.2020</t>
  </si>
  <si>
    <t>ст. Роговская, ЗАО ППФ "Тимашевская"</t>
  </si>
  <si>
    <t>20-7430д-7479д от 23.03.2020</t>
  </si>
  <si>
    <t>Выселковский</t>
  </si>
  <si>
    <t>20-9970д-9994д от 27.03.2020</t>
  </si>
  <si>
    <t>ст. Новобейсугская, ПФ "Кореновская", цех 1, корп. 8</t>
  </si>
  <si>
    <t>20-2557д-2558д от 17.02.2020</t>
  </si>
  <si>
    <t>х. Суповский, ул. Ленина, 34. ЛПХ Махмудов М.И.</t>
  </si>
  <si>
    <t>20-2563д-2568д от 17.02.2020</t>
  </si>
  <si>
    <t>пгт. Энем, ул. Махошовская, 1. ЛПХ Хакуй К.Х.</t>
  </si>
  <si>
    <t>20-4083д-4088д от 02.03.2020</t>
  </si>
  <si>
    <t>ст. Гиагинская, ул. Западная, бывшая территория МТФ № 1 колхоза им. Ленина. ИП гл КФХ Бондаренко С.А.</t>
  </si>
  <si>
    <t>20-4089д-4091д от 02.03.2020</t>
  </si>
  <si>
    <t>ст. Гиагинская, ул. Набережная, 178. ИП КФХ Белка К.М.</t>
  </si>
  <si>
    <t>20-5368д-5373д от 16.03.2020</t>
  </si>
  <si>
    <t>ул. М. Горького, 297. Вл. Мазурина В.И.</t>
  </si>
  <si>
    <t>20-5374д-5376д от 16.03.2020</t>
  </si>
  <si>
    <t>20-8279д-8281д от 23.03.2020</t>
  </si>
  <si>
    <t>с. Красногвардейское, х. Саратовский, ул. Комсомольская, 52. ЛПХ Клинова Н.В.</t>
  </si>
  <si>
    <t>20-8290д-8295д от 23.03.2020</t>
  </si>
  <si>
    <t>а. Кошехабль, ул. Лабинская, 9а. ЛПХ Карданова Г.К.</t>
  </si>
  <si>
    <t>20-8296д-8305д от 23.03.2020</t>
  </si>
  <si>
    <t>а. Габукай, ул. Школьная, 38. Вл. Такахо Ю.Ш.</t>
  </si>
  <si>
    <t>20-8306д-8308д от 23.03.2020</t>
  </si>
  <si>
    <t>а. Блечепсин, ул. Карла Маркса, 26. ЛПХ Нагоева Ф.К.</t>
  </si>
  <si>
    <t>5 положительных проб, 5 положительных исследований на постинфекционные  антитела, из них:</t>
  </si>
  <si>
    <t xml:space="preserve"> 516 положительных проб, 516 положительных исследований  с недопустимым уровнем поствакцинальных антител , из них:</t>
  </si>
  <si>
    <t>по болезни Ньюкасла – 83:</t>
  </si>
  <si>
    <t>Кореновский</t>
  </si>
  <si>
    <t>20-1082д-1131д от 05.02.2020</t>
  </si>
  <si>
    <t>г. Кореновск, ФГУП "Кореновское" филиал ФГБ Научное Учреждение Национальный центр зерна имени П.П. Лукьяненко</t>
  </si>
  <si>
    <t>Брюховецкий</t>
  </si>
  <si>
    <t>20-1332д-1431д от 06.02.2020</t>
  </si>
  <si>
    <t>с. Большой Бейсуг, ООО "Дымов ЮГ"</t>
  </si>
  <si>
    <t>20-7819д-7916д от 24.03.2020</t>
  </si>
  <si>
    <t>ст. Выселки, ул. Степная, 1 АО фирма "Агрокомплекс им. Н.И. Ткачева", пр-е "СК Выселковский"</t>
  </si>
  <si>
    <t>20-7917д-7957д от 24.03.2020</t>
  </si>
  <si>
    <t>20-8584д-8601д от 23.03.2020</t>
  </si>
  <si>
    <t>ст. Выселки, ул. Степная, 1 АО фирма "Агрокомплекс им. Н.И. Ткачева", пр-е "Нива", СТФ № 3, корп. 5</t>
  </si>
  <si>
    <t>20-10020д-10039д от 27.03.2020</t>
  </si>
  <si>
    <t>г. Усть-Лабинск, ул. Тельмана, 47. АО "Рассвет", СТФ № 8</t>
  </si>
  <si>
    <t>20-2888д-2902д  от 05.02.2020</t>
  </si>
  <si>
    <t>ст. Абадзехская, бывшая МТФ № 4. Вл. Чатоева Б.М.</t>
  </si>
  <si>
    <t>ст. Дондуковская, ул. Ломоносова, 202. ЛПХ Деркачева А.Г.</t>
  </si>
  <si>
    <t>п. Зарево, ул. Пролетарская, 6. ООО"Заря" СТФ</t>
  </si>
  <si>
    <t>с. Еленовское, ул. Школьная, 5. ЛПХ Алесько Н.Н.</t>
  </si>
  <si>
    <t>по классической чуме свиней – 198:</t>
  </si>
  <si>
    <t>20-1232д-1331д от 06.2020</t>
  </si>
  <si>
    <t>Ленинградский</t>
  </si>
  <si>
    <t>20-6784д-6833д от 19.03.2020</t>
  </si>
  <si>
    <t>ст. Ленинградская, СТФ АО "Ленинградское"</t>
  </si>
  <si>
    <t>20-7983д-7998д от 24.03.2020</t>
  </si>
  <si>
    <t>20-8084д-8101д от 24.03.2020</t>
  </si>
  <si>
    <t>20-8120д-8137д от 24.03.2020</t>
  </si>
  <si>
    <t>ст. Выселки, ул. Степная, 1 АО фирма "Агрокомплекс им. Н.И. Ткачева", пр-е "Нива", СТФ № 3, корп. 8</t>
  </si>
  <si>
    <t>20-8140д-8149д от 24.03.2020</t>
  </si>
  <si>
    <t>ст. Выселки, ул. Степная, 1 АО фирма "Агрокомплекс им. Н.И. Ткачева", пр-е "Нива", СТФ № 3, корп. 3</t>
  </si>
  <si>
    <t>20-8150д-8169д от 23.03.2020</t>
  </si>
  <si>
    <t>20-3809д-3823д от 25.02.2020</t>
  </si>
  <si>
    <t>п. Новый, ул. Веселая. ИП гл. КФХ Болдырёв А.И.</t>
  </si>
  <si>
    <t>20-3967д-3986д от 27.02.2020</t>
  </si>
  <si>
    <t>20-8416д-8435д от 23.03.2020</t>
  </si>
  <si>
    <t>с. Натырово, ул. Советская, 7. ЛПХ Чеховского С.Г.</t>
  </si>
  <si>
    <t>по болезни Ауески – 145:</t>
  </si>
  <si>
    <t>Курганинский</t>
  </si>
  <si>
    <t>20-5609д-5664д от 16.03.2020</t>
  </si>
  <si>
    <t>ст. Родниковская, ул. Октябрьская, 24.                                          ЛПХ Вербицкой Л.В.</t>
  </si>
  <si>
    <t>20-2559д-2560д от 17.02.2020</t>
  </si>
  <si>
    <t>20-2561д-2562д от 18.02.2020</t>
  </si>
  <si>
    <t xml:space="preserve">20-2796д-2797д  от 19.02.2020 
</t>
  </si>
  <si>
    <t>п. Удобный, ул. Южная, 13. Вл. Сидельцев А.В.</t>
  </si>
  <si>
    <t>20-3914д от 27.02.2020</t>
  </si>
  <si>
    <t>а. Махмег, ул. Карла-Макса, 7. ЛПХ Потоков С.Н.</t>
  </si>
  <si>
    <t>20-3927д от 27.02.2021</t>
  </si>
  <si>
    <t>а. Хакуринохабль, ул. Гагарина, 27. ЛПХ Шакиров А.Н.</t>
  </si>
  <si>
    <t>20-3928д от 27.02.2022</t>
  </si>
  <si>
    <t>а. Махмег, ул. Энгельса, 16. ЛПХ Шмахутов Р.К.</t>
  </si>
  <si>
    <t>20-3929д от 27.02.2023</t>
  </si>
  <si>
    <t>а. Джерокай, ул. Полевая, 4. ЛПХ Жачемуков А.Х.</t>
  </si>
  <si>
    <t>20-4092д-4093д от 02.03.2020</t>
  </si>
  <si>
    <t>ст. Келермесская, ул. Восточная, 4. ЛПХ Безмогарычной Н.В.</t>
  </si>
  <si>
    <t>20-8394д-8395д от 23.03.2020</t>
  </si>
  <si>
    <t>а. Пчегатлукай, ул. Паранука, 9. Вл. Шаззо А.М.</t>
  </si>
  <si>
    <t xml:space="preserve">20-8396д-8397д  от 23.03.2020
</t>
  </si>
  <si>
    <t>а. Кошехабль, ул. Хагауд. ЛПХ Зехова Р.А.</t>
  </si>
  <si>
    <t>20-8400д-8401д от 23.03.2020</t>
  </si>
  <si>
    <t>а. Нешукай, ул. Пролетарская, 8. Вл. Шаззо С.Х.</t>
  </si>
  <si>
    <t>20-8402д-8403д от 23.03.2020</t>
  </si>
  <si>
    <t>с. Еленовское, ул. Пролетарская, 8. ЛПХ Катаниди Е.А.</t>
  </si>
  <si>
    <t>Цимлянский</t>
  </si>
  <si>
    <t>20-9716д от 27.03.2020</t>
  </si>
  <si>
    <t>п. Сосенки, ул. Центральная, 18. ЛПХ Буркина Е.Ю.</t>
  </si>
  <si>
    <t xml:space="preserve">20-9717д от 27.03.2020 
</t>
  </si>
  <si>
    <t>г. Цимлянск, ул. Калинина, 80. ЛПХ Лавренович Л.В.</t>
  </si>
  <si>
    <t>20-9718д от 27.03.2020</t>
  </si>
  <si>
    <t>г. Цимлянск, ул. Александра Грина, 3. ЛПХ Козлова Л.С.</t>
  </si>
  <si>
    <t>20-9719д от 27.03.2020</t>
  </si>
  <si>
    <t>г. Цимлянск, ул. Советская, 129. ЛПХ Мамедов Р.С.</t>
  </si>
  <si>
    <t>20-9728д от 27.03.2020</t>
  </si>
  <si>
    <t>г. Цимлянск, ул. Островского, 28. ЛПХ Щербакова Е.Н.</t>
  </si>
  <si>
    <t>20-9729д от 27.03.2020</t>
  </si>
  <si>
    <t>г. Цимлянск, ул. Советская, 22. ЛПХ Ширмамедов Р.Я.</t>
  </si>
  <si>
    <t>20-9730д-9735д от 27.03.2020</t>
  </si>
  <si>
    <t>п. Персиановский, ул. Октябрьская, 11. ЛПХ Бургелов М.Б.</t>
  </si>
  <si>
    <t>Морозовский</t>
  </si>
  <si>
    <t>20-9745д-9746д от 27.03.2020</t>
  </si>
  <si>
    <t>п. Знаменка, ул. Садовая, 69. ЛПХ Гамаюнова Т.А.</t>
  </si>
  <si>
    <t>20-9747д-9748д от 27.03.2020</t>
  </si>
  <si>
    <t>п. Знаменка, ул. Новостроек, 7. ЛПХ Роскошная С.С.</t>
  </si>
  <si>
    <t>20-9749д-9750д от 27.03.2020</t>
  </si>
  <si>
    <t>п. Знаменка, ул. Ленина, 5/1. ЛПХ Любимов Р.М.</t>
  </si>
  <si>
    <t xml:space="preserve">   по высокопатогенному гриппу птиц – 64:</t>
  </si>
  <si>
    <t>20-7787д-7812д от 24.03.2020</t>
  </si>
  <si>
    <t>ст. Выселки, ул. Степная, 1 АО фирма "Агрокомплекс им. Н.И. Ткачева", пр-е "Родина",                            СТФ № 3</t>
  </si>
  <si>
    <t>по  РРСС –26:</t>
  </si>
  <si>
    <t>по африканской чуме свиней –4:</t>
  </si>
  <si>
    <t>20-10764д от 27.03.2020</t>
  </si>
  <si>
    <t>дачи Коммунальник 2, от ул. Дачная, около 3 км на лево (северо-западнее) координаты места: 44.656893 40.060327. Земельный участок Кадастровый номер: 01:08:1109009:4. Кадастровый квартал: 01:08:1109009</t>
  </si>
  <si>
    <t>20-10765д от 27.03.2021</t>
  </si>
  <si>
    <t>дачи Коммунальник 2, от ул. Дачная, около 3 км на лево (северо-западнее) координаты места: 44.656893 40.060327. Земельный участок Кадастровый номер: 01:08:1109009:4. Кадастровый квартал: 01:08:1109010</t>
  </si>
  <si>
    <t>20-10766д от 27.03.2022</t>
  </si>
  <si>
    <t>дачи Коммунальник 2, от ул. Дачная, около 3 км на лево (северо-западнее) координаты места: 44.656893 40.060327. Земельный участок Кадастровый номер: 01:08:1109009:4. Кадастровый квартал: 01:08:1109011</t>
  </si>
  <si>
    <t>20-10767д от 27.03.2023</t>
  </si>
  <si>
    <t>дачи Коммунальник 2, от ул. Дачная, около 3 км на лево (северо-западнее) координаты места: 44.656893 40.060327. Земельный участок Кадастровый номер: 01:08:1109009:4. Кадастровый квартал: 01:08:1109012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</si>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</sst>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/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1">
                <a:solidFill>
                  <a:sysClr val="windowText" lastClr="000000"/>
                </a:solidFill>
              </a:rPr>
              <a:t>1 кв. 2019 год                                                                            1 кв. 2020 год</a:t>
            </a:r>
          </a:p>
        </c:rich>
      </c:tx>
      <c:layout>
        <c:manualLayout>
          <c:xMode val="edge"/>
          <c:yMode val="edge"/>
          <c:x val="0.27021150941712835"/>
          <c:y val="3.2885995817965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128519934518564E-2"/>
          <c:y val="7.9176754228260454E-2"/>
          <c:w val="0.87753018372703417"/>
          <c:h val="0.90993777225986139"/>
        </c:manualLayout>
      </c:layout>
      <c:bar3DChart>
        <c:barDir val="col"/>
        <c:grouping val="clustered"/>
        <c:varyColors val="0"/>
        <c:ser>
          <c:idx val="1"/>
          <c:order val="0"/>
          <c:tx>
            <c:v>поступило проб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11755054287679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Лист1!$C$157:$C$161</c15:sqref>
                  </c15:fullRef>
                </c:ext>
              </c:extLst>
              <c:f>Лист1!$C$161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0"/>
          <c:order val="1"/>
          <c:tx>
            <c:v>проведено исследований</c:v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1.642857096657558E-3"/>
                  <c:y val="0.22138685575129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Лист1!$D$157:$D$161</c15:sqref>
                  </c15:fullRef>
                </c:ext>
              </c:extLst>
              <c:f>Лист1!$D$161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</c:ser>
        <c:ser>
          <c:idx val="2"/>
          <c:order val="2"/>
          <c:tx>
            <c:v>выявлено положительных</c:v>
          </c:tx>
          <c:spPr>
            <a:solidFill>
              <a:srgbClr val="00B050"/>
            </a:solid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Лист1!$E$157:$E$161</c15:sqref>
                  </c15:fullRef>
                </c:ext>
              </c:extLst>
              <c:f>Лист1!$E$161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Лист1!$F$155:$F$156</c:f>
              <c:strCache>
                <c:ptCount val="2"/>
                <c:pt idx="0">
                  <c:v>1 квартал 2020 год</c:v>
                </c:pt>
                <c:pt idx="1">
                  <c:v>Поступило проб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4.928571289972746E-3"/>
                  <c:y val="0.15536424003091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Лист1!$F$157:$F$161</c15:sqref>
                  </c15:fullRef>
                </c:ext>
              </c:extLst>
              <c:f>Лист1!$F$161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4"/>
          <c:order val="4"/>
          <c:tx>
            <c:v>2016 год</c:v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0"/>
              <c:layout>
                <c:manualLayout>
                  <c:x val="-1.6428570966575618E-2"/>
                  <c:y val="0.191920531802894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Лист1!$H$157:$H$161</c15:sqref>
                  </c15:fullRef>
                </c:ext>
              </c:extLst>
              <c:f>Лист1!$H$161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</c:ser>
        <c:ser>
          <c:idx val="5"/>
          <c:order val="5"/>
          <c:tx>
            <c:strRef>
              <c:f>Лист1!$I$155:$I$156</c:f>
              <c:strCache>
                <c:ptCount val="2"/>
                <c:pt idx="0">
                  <c:v>1 квартал 2020 год</c:v>
                </c:pt>
                <c:pt idx="1">
                  <c:v>Выявлено положительных результатов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Лист1!$I$157:$I$161</c15:sqref>
                  </c15:fullRef>
                </c:ext>
              </c:extLst>
              <c:f>Лист1!$I$161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117040120"/>
        <c:axId val="117038160"/>
        <c:axId val="0"/>
      </c:bar3DChart>
      <c:catAx>
        <c:axId val="117040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7038160"/>
        <c:crosses val="autoZero"/>
        <c:auto val="1"/>
        <c:lblAlgn val="ctr"/>
        <c:lblOffset val="100"/>
        <c:noMultiLvlLbl val="0"/>
      </c:catAx>
      <c:valAx>
        <c:axId val="117038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040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258107283054855"/>
          <c:y val="0.2069071688470932"/>
          <c:w val="0.1698777605493007"/>
          <c:h val="0.396824696413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67073431946317E-2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Лист1!$C$185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0485212070133755E-3"/>
                  <c:y val="-0.12317251037156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8575995930601E-2"/>
                      <c:h val="0.313479940097627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Лист1!$C$194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Лист1!$C$185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973281086086359E-3"/>
                  <c:y val="-0.21847349375799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Лист1!$D$194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Лист1!$E$185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1961606392817278E-3"/>
                  <c:y val="-0.21023180321298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3390275882855E-2"/>
                      <c:h val="0.28986118401568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Лист1!$E$194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Лист1!$E$185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4116963491194578E-3"/>
                  <c:y val="-0.20501219759972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7034471413793E-2"/>
                      <c:h val="0.307575251077140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Лист1!$F$194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1599711007735339E-2"/>
                  <c:y val="-0.12166123543761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51061818616311E-2"/>
                      <c:h val="0.183576781646924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Лист1!$G$194</c:f>
              <c:numCache>
                <c:formatCode>General</c:formatCode>
                <c:ptCount val="1"/>
                <c:pt idx="0">
                  <c:v>283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7277808381838497E-2"/>
                  <c:y val="-0.28101763363310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498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Лист1!$H$194</c:f>
              <c:numCache>
                <c:formatCode>General</c:formatCode>
                <c:ptCount val="1"/>
                <c:pt idx="0">
                  <c:v>302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Лист1!$I$185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289387538357973E-2"/>
                  <c:y val="-0.206664115717026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83109275536248E-2"/>
                      <c:h val="0.224909604790330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Лист1!$I$194</c:f>
              <c:numCache>
                <c:formatCode>General</c:formatCode>
                <c:ptCount val="1"/>
                <c:pt idx="0">
                  <c:v>222</c:v>
                </c:pt>
              </c:numCache>
            </c:numRef>
          </c:val>
          <c:shape val="cylinder"/>
        </c:ser>
        <c:ser>
          <c:idx val="7"/>
          <c:order val="7"/>
          <c:tx>
            <c:strRef>
              <c:f>Лист1!$I$185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3096297393863763E-2"/>
                  <c:y val="-0.255412902814862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60032677717161E-2"/>
                      <c:h val="0.103444431200166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Лист1!$K$194</c:f>
              <c:numCache>
                <c:formatCode>General</c:formatCode>
                <c:ptCount val="1"/>
                <c:pt idx="0">
                  <c:v>158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045216"/>
        <c:axId val="117042080"/>
        <c:axId val="0"/>
      </c:bar3DChart>
      <c:catAx>
        <c:axId val="11704521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 2019                     1 кв.  2020                          1 кв.  2019                             1 кв. 2020                   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2019                       1 кв.  2020                      1 кв.   2019                          1 к</a:t>
                </a:r>
              </a:p>
            </c:rich>
          </c:tx>
          <c:layout>
            <c:manualLayout>
              <c:xMode val="edge"/>
              <c:yMode val="edge"/>
              <c:x val="0.2675361537291"/>
              <c:y val="0.86597914138845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117042080"/>
        <c:crosses val="autoZero"/>
        <c:auto val="1"/>
        <c:lblAlgn val="ctr"/>
        <c:lblOffset val="100"/>
        <c:noMultiLvlLbl val="0"/>
      </c:catAx>
      <c:valAx>
        <c:axId val="117042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04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40999565574731"/>
          <c:y val="7.4227514138511058E-2"/>
          <c:w val="0.22125788869319141"/>
          <c:h val="0.9257724858614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</a:rPr>
              <a:t>Процентное соотношение поступления патматериала и сыворотки крови</a:t>
            </a:r>
          </a:p>
        </c:rich>
      </c:tx>
      <c:layout>
        <c:manualLayout>
          <c:xMode val="edge"/>
          <c:yMode val="edge"/>
          <c:x val="0.24535541607943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968858041047347"/>
          <c:w val="1"/>
          <c:h val="0.75499667269344251"/>
        </c:manualLayout>
      </c:layout>
      <c:pie3DChart>
        <c:varyColors val="1"/>
        <c:ser>
          <c:idx val="0"/>
          <c:order val="0"/>
          <c:tx>
            <c:v>сыворотка</c:v>
          </c:tx>
          <c:explosion val="1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Лист1!$B$210:$C$211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Ref>
              <c:f>Лист1!$D$210:$D$211</c:f>
              <c:numCache>
                <c:formatCode>General</c:formatCode>
                <c:ptCount val="2"/>
                <c:pt idx="0">
                  <c:v>1560</c:v>
                </c:pt>
                <c:pt idx="1">
                  <c:v>180</c:v>
                </c:pt>
              </c:numCache>
            </c:numRef>
          </c:val>
        </c:ser>
        <c:ser>
          <c:idx val="1"/>
          <c:order val="1"/>
          <c:tx>
            <c:strRef>
              <c:f>Лист1!$D$210</c:f>
              <c:strCache>
                <c:ptCount val="1"/>
                <c:pt idx="0">
                  <c:v>1560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Лист1!$B$210:$C$211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157642914347957"/>
          <c:y val="0.1276059333747451"/>
          <c:w val="0.29334650160216075"/>
          <c:h val="0.5672022416895869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aseline="0">
                <a:solidFill>
                  <a:sysClr val="windowText" lastClr="000000"/>
                </a:solidFill>
              </a:rPr>
              <a:t>1 кв. 2020 год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endParaRPr lang="ru-RU" baseline="0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ru-RU" baseline="0">
                <a:solidFill>
                  <a:sysClr val="windowText" lastClr="000000"/>
                </a:solidFill>
              </a:rPr>
              <a:t>1 кв. 2019 год</a:t>
            </a:r>
          </a:p>
        </c:rich>
      </c:tx>
      <c:layout>
        <c:manualLayout>
          <c:xMode val="edge"/>
          <c:yMode val="edge"/>
          <c:x val="1.2139468175798553E-2"/>
          <c:y val="0.24668409203647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5.912542450490328E-3"/>
          <c:w val="1"/>
          <c:h val="0.898148148148148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Лист1!$C$249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1381090702677319E-3"/>
                  <c:y val="-3.6359940233666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6111141919275"/>
                      <c:h val="0.133393113799112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2649728602246426E-5"/>
                  <c:y val="-2.8857429948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6933508311461"/>
                      <c:h val="0.167083333333333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Лист1!$C$249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cat>
          <c:val>
            <c:numRef>
              <c:f>Лист1!$C$256:$D$256</c:f>
              <c:numCache>
                <c:formatCode>General</c:formatCode>
                <c:ptCount val="2"/>
                <c:pt idx="0">
                  <c:v>33</c:v>
                </c:pt>
                <c:pt idx="1">
                  <c:v>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040512"/>
        <c:axId val="117042864"/>
        <c:axId val="0"/>
      </c:bar3DChart>
      <c:catAx>
        <c:axId val="117040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042864"/>
        <c:crosses val="autoZero"/>
        <c:auto val="1"/>
        <c:lblAlgn val="ctr"/>
        <c:lblOffset val="100"/>
        <c:noMultiLvlLbl val="0"/>
      </c:catAx>
      <c:valAx>
        <c:axId val="117042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704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2484514744657"/>
          <c:y val="0.79433548288625178"/>
          <c:w val="0.49102719526898303"/>
          <c:h val="0.205664517113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           1 кв. 2018 год                                                                                                                                                                    1 кв. 2019 год                            </a:t>
            </a:r>
          </a:p>
        </c:rich>
      </c:tx>
      <c:layout>
        <c:manualLayout>
          <c:xMode val="edge"/>
          <c:yMode val="edge"/>
          <c:x val="0.19703057908874724"/>
          <c:y val="4.261450791508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Лист1!$C$276:$I$276</c15:sqref>
                  </c15:fullRef>
                </c:ext>
              </c:extLst>
              <c:f>Лист1!$C$276:$H$276</c:f>
              <c:strCache>
                <c:ptCount val="6"/>
                <c:pt idx="0">
                  <c:v>проб</c:v>
                </c:pt>
                <c:pt idx="1">
                  <c:v>исследований</c:v>
                </c:pt>
                <c:pt idx="2">
                  <c:v>положительных</c:v>
                </c:pt>
                <c:pt idx="3">
                  <c:v>проб</c:v>
                </c:pt>
                <c:pt idx="4">
                  <c:v>исследований</c:v>
                </c:pt>
                <c:pt idx="5">
                  <c:v>положительных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Лист1!$C$281:$I$281</c15:sqref>
                  </c15:fullRef>
                </c:ext>
              </c:extLst>
              <c:f>Лист1!$C$281:$H$281</c:f>
              <c:numCache>
                <c:formatCode>General</c:formatCode>
                <c:ptCount val="6"/>
                <c:pt idx="0">
                  <c:v>699</c:v>
                </c:pt>
                <c:pt idx="1">
                  <c:v>699</c:v>
                </c:pt>
                <c:pt idx="2">
                  <c:v>156</c:v>
                </c:pt>
                <c:pt idx="3">
                  <c:v>653</c:v>
                </c:pt>
                <c:pt idx="4">
                  <c:v>653</c:v>
                </c:pt>
                <c:pt idx="5">
                  <c:v>198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Лист1!$I$281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15:spPr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8503832"/>
        <c:axId val="368509320"/>
        <c:axId val="367839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Лист1!$C$276:$I$276</c15:sqref>
                        </c15:fullRef>
                        <c15:formulaRef>
                          <c15:sqref>Лист1!$C$276:$H$276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Лист1!$C$277:$I$277</c15:sqref>
                        </c15:fullRef>
                        <c15:formulaRef>
                          <c15:sqref>Лист1!$C$277:$H$277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514</c:v>
                      </c:pt>
                      <c:pt idx="1">
                        <c:v>514</c:v>
                      </c:pt>
                      <c:pt idx="2">
                        <c:v>98</c:v>
                      </c:pt>
                      <c:pt idx="3">
                        <c:v>443</c:v>
                      </c:pt>
                      <c:pt idx="4">
                        <c:v>443</c:v>
                      </c:pt>
                      <c:pt idx="5">
                        <c:v>168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Лист1!$C$276:$I$276</c15:sqref>
                        </c15:fullRef>
                        <c15:formulaRef>
                          <c15:sqref>Лист1!$C$276:$H$276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Лист1!$C$278:$I$278</c15:sqref>
                        </c15:fullRef>
                        <c15:formulaRef>
                          <c15:sqref>Лист1!$C$278:$H$278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135</c:v>
                      </c:pt>
                      <c:pt idx="1">
                        <c:v>135</c:v>
                      </c:pt>
                      <c:pt idx="2">
                        <c:v>58</c:v>
                      </c:pt>
                      <c:pt idx="3">
                        <c:v>135</c:v>
                      </c:pt>
                      <c:pt idx="4">
                        <c:v>135</c:v>
                      </c:pt>
                      <c:pt idx="5">
                        <c:v>30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Лист1!$C$276:$I$276</c15:sqref>
                        </c15:fullRef>
                        <c15:formulaRef>
                          <c15:sqref>Лист1!$C$276:$H$276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Лист1!$C$279:$I$279</c15:sqref>
                        </c15:fullRef>
                        <c15:formulaRef>
                          <c15:sqref>Лист1!$C$279:$H$279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Лист1!$C$276:$I$276</c15:sqref>
                        </c15:fullRef>
                        <c15:formulaRef>
                          <c15:sqref>Лист1!$C$276:$H$276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Лист1!$C$280:$I$280</c15:sqref>
                        </c15:fullRef>
                        <c15:formulaRef>
                          <c15:sqref>Лист1!$C$280:$H$280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50</c:v>
                      </c:pt>
                      <c:pt idx="1">
                        <c:v>50</c:v>
                      </c:pt>
                      <c:pt idx="2">
                        <c:v>0</c:v>
                      </c:pt>
                      <c:pt idx="3">
                        <c:v>75</c:v>
                      </c:pt>
                      <c:pt idx="4">
                        <c:v>75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68503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509320"/>
        <c:crosses val="autoZero"/>
        <c:auto val="1"/>
        <c:lblAlgn val="ctr"/>
        <c:lblOffset val="100"/>
        <c:noMultiLvlLbl val="0"/>
      </c:catAx>
      <c:valAx>
        <c:axId val="368509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503832"/>
        <c:crosses val="autoZero"/>
        <c:crossBetween val="between"/>
      </c:valAx>
      <c:serAx>
        <c:axId val="36783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368509320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90892800235637883"/>
          <c:y val="0.34590181694072891"/>
          <c:w val="8.6356764904807357E-2"/>
          <c:h val="0.3081963661185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7126061775414E-2"/>
                  <c:y val="-0.1620292846516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808404118360937E-3"/>
                  <c:y val="-0.16781604481777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972629159765796E-2"/>
                  <c:y val="-0.2025366058145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822089538478007E-3"/>
                  <c:y val="-0.13888224398712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479471869824385E-2"/>
                  <c:y val="-0.10416168299034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835774958595077E-3"/>
                  <c:y val="-8.10146423258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Лист1!$C$301:$I$303</c:f>
              <c:multiLvlStrCache>
                <c:ptCount val="6"/>
                <c:lvl>
                  <c:pt idx="0">
                    <c:v>проб</c:v>
                  </c:pt>
                  <c:pt idx="1">
                    <c:v>исследований</c:v>
                  </c:pt>
                  <c:pt idx="2">
                    <c:v>положительных</c:v>
                  </c:pt>
                  <c:pt idx="3">
                    <c:v>проб</c:v>
                  </c:pt>
                  <c:pt idx="4">
                    <c:v>исследований</c:v>
                  </c:pt>
                  <c:pt idx="5">
                    <c:v>положительных</c:v>
                  </c:pt>
                </c:lvl>
                <c:lvl>
                  <c:pt idx="0">
                    <c:v>1 квартал 2019 год</c:v>
                  </c:pt>
                  <c:pt idx="3">
                    <c:v>1 квартал 2020 год</c:v>
                  </c:pt>
                </c:lvl>
              </c:multiLvlStrCache>
            </c:multiLvlStrRef>
          </c:cat>
          <c:val>
            <c:numRef>
              <c:f>Лист1!$C$309:$H$309</c:f>
              <c:numCache>
                <c:formatCode>General</c:formatCode>
                <c:ptCount val="6"/>
                <c:pt idx="0">
                  <c:v>572</c:v>
                </c:pt>
                <c:pt idx="1">
                  <c:v>572</c:v>
                </c:pt>
                <c:pt idx="2">
                  <c:v>237</c:v>
                </c:pt>
                <c:pt idx="3">
                  <c:v>470</c:v>
                </c:pt>
                <c:pt idx="4">
                  <c:v>470</c:v>
                </c:pt>
                <c:pt idx="5">
                  <c:v>145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8508144"/>
        <c:axId val="36850971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Лист1!$C$301:$I$303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2019 год</c:v>
                        </c:pt>
                        <c:pt idx="3">
                          <c:v>1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Лист1!$C$304:$H$304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467</c:v>
                      </c:pt>
                      <c:pt idx="1">
                        <c:v>467</c:v>
                      </c:pt>
                      <c:pt idx="2">
                        <c:v>182</c:v>
                      </c:pt>
                      <c:pt idx="3">
                        <c:v>360</c:v>
                      </c:pt>
                      <c:pt idx="4">
                        <c:v>360</c:v>
                      </c:pt>
                      <c:pt idx="5">
                        <c:v>98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Лист1!$C$301:$I$303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2019 год</c:v>
                        </c:pt>
                        <c:pt idx="3">
                          <c:v>1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Лист1!$C$305:$H$305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45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47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Лист1!$C$301:$I$303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2019 год</c:v>
                        </c:pt>
                        <c:pt idx="3">
                          <c:v>1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Лист1!$C$306:$H$306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Лист1!$C$301:$I$303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2019 год</c:v>
                        </c:pt>
                        <c:pt idx="3">
                          <c:v>1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Лист1!$C$308:$H$308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6850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8509712"/>
        <c:crosses val="autoZero"/>
        <c:auto val="1"/>
        <c:lblAlgn val="ctr"/>
        <c:lblOffset val="100"/>
        <c:noMultiLvlLbl val="0"/>
      </c:catAx>
      <c:valAx>
        <c:axId val="368509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50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223999796316532E-2"/>
          <c:y val="4.5088895725285218E-2"/>
          <c:w val="0.96550687121890366"/>
          <c:h val="0.923399630254149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Лист1!$C$398</c:f>
              <c:strCache>
                <c:ptCount val="1"/>
                <c:pt idx="0">
                  <c:v>проб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0422525519185964E-3"/>
                  <c:y val="-0.23036567921415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Лист1!$C$396</c:f>
              <c:strCache>
                <c:ptCount val="1"/>
                <c:pt idx="0">
                  <c:v>1 квартал 2019 год</c:v>
                </c:pt>
              </c:strCache>
            </c:strRef>
          </c:cat>
          <c:val>
            <c:numRef>
              <c:f>Лист1!$C$405</c:f>
              <c:numCache>
                <c:formatCode>General</c:formatCode>
                <c:ptCount val="1"/>
                <c:pt idx="0">
                  <c:v>502</c:v>
                </c:pt>
              </c:numCache>
            </c:numRef>
          </c:val>
        </c:ser>
        <c:ser>
          <c:idx val="1"/>
          <c:order val="1"/>
          <c:tx>
            <c:strRef>
              <c:f>Лист1!$F$396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26757655755788E-2"/>
                  <c:y val="-0.17047060261847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Лист1!$F$405</c:f>
              <c:numCache>
                <c:formatCode>General</c:formatCode>
                <c:ptCount val="1"/>
                <c:pt idx="0">
                  <c:v>2181</c:v>
                </c:pt>
              </c:numCache>
            </c:numRef>
          </c:val>
        </c:ser>
        <c:ser>
          <c:idx val="2"/>
          <c:order val="2"/>
          <c:tx>
            <c:strRef>
              <c:f>Лист1!$D$398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31830714537195E-2"/>
                  <c:y val="-0.216543738461309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Лист1!$D$405</c:f>
              <c:numCache>
                <c:formatCode>General</c:formatCode>
                <c:ptCount val="1"/>
                <c:pt idx="0">
                  <c:v>1233</c:v>
                </c:pt>
              </c:numCache>
            </c:numRef>
          </c:val>
        </c:ser>
        <c:ser>
          <c:idx val="3"/>
          <c:order val="3"/>
          <c:tx>
            <c:strRef>
              <c:f>Лист1!$H$398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870416332279017E-2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Лист1!$H$405</c:f>
              <c:numCache>
                <c:formatCode>General</c:formatCode>
                <c:ptCount val="1"/>
                <c:pt idx="0">
                  <c:v>4742</c:v>
                </c:pt>
              </c:numCache>
            </c:numRef>
          </c:val>
        </c:ser>
        <c:ser>
          <c:idx val="4"/>
          <c:order val="4"/>
          <c:tx>
            <c:strRef>
              <c:f>Лист1!$I$398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85911228441822E-2"/>
                  <c:y val="-0.2165437384613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Лист1!$E$405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</c:ser>
        <c:ser>
          <c:idx val="5"/>
          <c:order val="5"/>
          <c:tx>
            <c:strRef>
              <c:f>Лист1!$I$398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935208166139509E-2"/>
                  <c:y val="-0.17968522978704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Лист1!$I$405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8503048"/>
        <c:axId val="368503440"/>
        <c:axId val="0"/>
        <c:extLst/>
      </c:bar3DChart>
      <c:catAx>
        <c:axId val="368503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503440"/>
        <c:crosses val="autoZero"/>
        <c:auto val="1"/>
        <c:lblAlgn val="ctr"/>
        <c:lblOffset val="100"/>
        <c:noMultiLvlLbl val="0"/>
      </c:catAx>
      <c:valAx>
        <c:axId val="3685034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685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26981749325218E-2"/>
          <c:y val="0.33534966789250231"/>
          <c:w val="0.96550687121890366"/>
          <c:h val="0.620658416173706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Лист1!$C$430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28575">
              <a:bevelT w="63500" h="25400"/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8.8929556142209112E-3"/>
                  <c:y val="-0.20732911129274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Лист1!$C$437</c:f>
              <c:numCache>
                <c:formatCode>General</c:formatCode>
                <c:ptCount val="1"/>
                <c:pt idx="0">
                  <c:v>324</c:v>
                </c:pt>
              </c:numCache>
            </c:numRef>
          </c:val>
        </c:ser>
        <c:ser>
          <c:idx val="4"/>
          <c:order val="1"/>
          <c:tx>
            <c:strRef>
              <c:f>Лист1!$F$430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2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8.0845051038371338E-3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Лист1!$F$437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</c:ser>
        <c:ser>
          <c:idx val="5"/>
          <c:order val="2"/>
          <c:tx>
            <c:strRef>
              <c:f>Лист1!$C$430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29947538297840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Лист1!$D$437</c:f>
              <c:numCache>
                <c:formatCode>General</c:formatCode>
                <c:ptCount val="1"/>
                <c:pt idx="0">
                  <c:v>344</c:v>
                </c:pt>
              </c:numCache>
            </c:numRef>
          </c:val>
        </c:ser>
        <c:ser>
          <c:idx val="0"/>
          <c:order val="3"/>
          <c:tx>
            <c:strRef>
              <c:f>Лист1!$F$430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3.3146470925732488E-2"/>
                  <c:y val="-0.18429254337132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Лист1!$H$437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</c:ser>
        <c:ser>
          <c:idx val="1"/>
          <c:order val="4"/>
          <c:tx>
            <c:strRef>
              <c:f>Лист1!$C$430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44506480112786E-2"/>
                  <c:y val="-0.188899856955610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Лист1!$E$437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ser>
          <c:idx val="3"/>
          <c:order val="5"/>
          <c:tx>
            <c:strRef>
              <c:f>Лист1!$F$430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12439746677564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Лист1!$I$437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8510104"/>
        <c:axId val="368510496"/>
        <c:axId val="0"/>
        <c:extLst/>
      </c:bar3DChart>
      <c:catAx>
        <c:axId val="3685101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aseline="0"/>
                  <a:t>2019                            2020                 2019                                  2020                   2019                             2020</a:t>
                </a:r>
              </a:p>
            </c:rich>
          </c:tx>
          <c:layout>
            <c:manualLayout>
              <c:xMode val="edge"/>
              <c:yMode val="edge"/>
              <c:x val="0.27913657230860939"/>
              <c:y val="0.9305911914986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68510496"/>
        <c:crosses val="autoZero"/>
        <c:auto val="1"/>
        <c:lblAlgn val="ctr"/>
        <c:lblOffset val="100"/>
        <c:noMultiLvlLbl val="0"/>
      </c:catAx>
      <c:valAx>
        <c:axId val="3685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85101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Сравнительный анализ положительных выявлений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Лист1!$E$220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19942499841649E-2"/>
                  <c:y val="-0.3242477930879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Лист1!$I$220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505912775701613E-2"/>
                  <c:y val="-0.17686243259344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Лист1!$I$228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8507360"/>
        <c:axId val="368505792"/>
        <c:axId val="0"/>
      </c:bar3DChart>
      <c:catAx>
        <c:axId val="3685073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2019</a:t>
                </a:r>
                <a:r>
                  <a:rPr lang="ru-RU" sz="1400" baseline="0"/>
                  <a:t> год </a:t>
                </a:r>
                <a:r>
                  <a:rPr lang="en-US" sz="1400"/>
                  <a:t>         </a:t>
                </a:r>
                <a:r>
                  <a:rPr lang="ru-RU" sz="1400"/>
                  <a:t>    </a:t>
                </a:r>
                <a:r>
                  <a:rPr lang="en-US" sz="1400"/>
                  <a:t>                    2020</a:t>
                </a:r>
                <a:r>
                  <a:rPr lang="ru-RU" sz="1400"/>
                  <a:t> год 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35810359698570199"/>
              <c:y val="0.77928365299064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68505792"/>
        <c:crosses val="autoZero"/>
        <c:auto val="1"/>
        <c:lblAlgn val="ctr"/>
        <c:lblOffset val="100"/>
        <c:noMultiLvlLbl val="0"/>
      </c:catAx>
      <c:valAx>
        <c:axId val="368505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850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165</xdr:row>
      <xdr:rowOff>139392</xdr:rowOff>
    </xdr:from>
    <xdr:to>
      <xdr:col>10</xdr:col>
      <xdr:colOff>887260</xdr:colOff>
      <xdr:row>176</xdr:row>
      <xdr:rowOff>83508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137800</xdr:colOff>
      <xdr:row>198</xdr:row>
      <xdr:rowOff>34848</xdr:rowOff>
    </xdr:from>
    <xdr:to>
      <xdr:col>10</xdr:col>
      <xdr:colOff>638871</xdr:colOff>
      <xdr:row>206</xdr:row>
      <xdr:rowOff>58079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219807</xdr:colOff>
      <xdr:row>211</xdr:row>
      <xdr:rowOff>12212</xdr:rowOff>
    </xdr:from>
    <xdr:to>
      <xdr:col>10</xdr:col>
      <xdr:colOff>366347</xdr:colOff>
      <xdr:row>214</xdr:row>
      <xdr:rowOff>297014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340895</xdr:colOff>
      <xdr:row>259</xdr:row>
      <xdr:rowOff>100263</xdr:rowOff>
    </xdr:from>
    <xdr:to>
      <xdr:col>10</xdr:col>
      <xdr:colOff>720246</xdr:colOff>
      <xdr:row>268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285</xdr:row>
      <xdr:rowOff>43950</xdr:rowOff>
    </xdr:from>
    <xdr:to>
      <xdr:col>10</xdr:col>
      <xdr:colOff>246670</xdr:colOff>
      <xdr:row>296</xdr:row>
      <xdr:rowOff>85704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20876</xdr:colOff>
      <xdr:row>312</xdr:row>
      <xdr:rowOff>125261</xdr:rowOff>
    </xdr:from>
    <xdr:to>
      <xdr:col>10</xdr:col>
      <xdr:colOff>584547</xdr:colOff>
      <xdr:row>323</xdr:row>
      <xdr:rowOff>167015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511098</xdr:colOff>
      <xdr:row>406</xdr:row>
      <xdr:rowOff>325244</xdr:rowOff>
    </xdr:from>
    <xdr:to>
      <xdr:col>7</xdr:col>
      <xdr:colOff>1219665</xdr:colOff>
      <xdr:row>424</xdr:row>
      <xdr:rowOff>139391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441</xdr:row>
      <xdr:rowOff>0</xdr:rowOff>
    </xdr:from>
    <xdr:to>
      <xdr:col>10</xdr:col>
      <xdr:colOff>747844</xdr:colOff>
      <xdr:row>466</xdr:row>
      <xdr:rowOff>92927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2035481</xdr:colOff>
      <xdr:row>232</xdr:row>
      <xdr:rowOff>11481</xdr:rowOff>
    </xdr:from>
    <xdr:to>
      <xdr:col>7</xdr:col>
      <xdr:colOff>3575137</xdr:colOff>
      <xdr:row>243</xdr:row>
      <xdr:rowOff>443630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3"/>
  <sheetViews>
    <sheetView tabSelected="1" zoomScale="73" zoomScaleNormal="73" workbookViewId="0">
      <pane ySplit="1" topLeftCell="A49" activePane="bottomLeft" state="frozen"/>
      <selection pane="bottomLeft" activeCell="B53" sqref="B53"/>
    </sheetView>
  </sheetViews>
  <sheetFormatPr defaultColWidth="9.140625" defaultRowHeight="15.75" x14ac:dyDescent="0.25"/>
  <cols>
    <col min="1" max="1" width="9.140625" style="20" customWidth="1"/>
    <col min="2" max="2" width="41.42578125" style="20" customWidth="1"/>
    <col min="3" max="3" width="40.5703125" style="20" customWidth="1"/>
    <col min="4" max="4" width="28.85546875" style="20" customWidth="1"/>
    <col min="5" max="6" width="23.5703125" style="20" customWidth="1"/>
    <col min="7" max="7" width="23.28515625" style="20" customWidth="1"/>
    <col min="8" max="8" width="54" style="20" customWidth="1"/>
    <col min="9" max="9" width="13.28515625" style="20" customWidth="1"/>
    <col min="10" max="10" width="15.85546875" style="20" customWidth="1"/>
    <col min="11" max="11" width="20" style="20" customWidth="1"/>
    <col min="12" max="16384" width="9.140625" style="20"/>
  </cols>
  <sheetData>
    <row r="1" spans="1:12" ht="65.25" customHeight="1" x14ac:dyDescent="0.25">
      <c r="A1" s="226" t="s">
        <v>136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"/>
    </row>
    <row r="2" spans="1:12" ht="57.75" customHeight="1" x14ac:dyDescent="0.25">
      <c r="A2" s="227" t="s">
        <v>140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"/>
    </row>
    <row r="3" spans="1:12" ht="12.75" customHeight="1" x14ac:dyDescent="0.25">
      <c r="A3" s="11"/>
      <c r="B3" s="23"/>
      <c r="C3" s="23"/>
      <c r="D3" s="23"/>
      <c r="E3" s="23"/>
      <c r="F3" s="23"/>
      <c r="G3" s="23"/>
      <c r="H3" s="23"/>
      <c r="I3" s="23"/>
      <c r="J3" s="23"/>
      <c r="K3" s="23"/>
      <c r="L3" s="22"/>
    </row>
    <row r="4" spans="1:12" ht="21.75" customHeight="1" x14ac:dyDescent="0.25">
      <c r="A4" s="227" t="s">
        <v>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"/>
    </row>
    <row r="5" spans="1:12" ht="15.75" customHeight="1" x14ac:dyDescent="0.25">
      <c r="A5" s="228" t="s">
        <v>62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"/>
    </row>
    <row r="6" spans="1:12" ht="105" customHeight="1" x14ac:dyDescent="0.25">
      <c r="A6" s="31"/>
      <c r="B6" s="31" t="s">
        <v>31</v>
      </c>
      <c r="C6" s="31" t="s">
        <v>1</v>
      </c>
      <c r="D6" s="31" t="s">
        <v>111</v>
      </c>
      <c r="E6" s="31" t="s">
        <v>112</v>
      </c>
      <c r="F6" s="31" t="s">
        <v>113</v>
      </c>
      <c r="G6" s="31" t="s">
        <v>86</v>
      </c>
      <c r="H6" s="31" t="s">
        <v>87</v>
      </c>
      <c r="I6" s="31" t="s">
        <v>114</v>
      </c>
      <c r="J6" s="31" t="s">
        <v>32</v>
      </c>
      <c r="K6" s="31" t="s">
        <v>33</v>
      </c>
      <c r="L6" s="22"/>
    </row>
    <row r="7" spans="1:12" x14ac:dyDescent="0.25">
      <c r="A7" s="215" t="s">
        <v>4</v>
      </c>
      <c r="B7" s="215" t="s">
        <v>5</v>
      </c>
      <c r="C7" s="4" t="s">
        <v>121</v>
      </c>
      <c r="D7" s="5">
        <v>1216</v>
      </c>
      <c r="E7" s="5">
        <v>1216</v>
      </c>
      <c r="F7" s="5">
        <v>0</v>
      </c>
      <c r="G7" s="5">
        <v>0</v>
      </c>
      <c r="H7" s="5">
        <v>0</v>
      </c>
      <c r="I7" s="5">
        <f t="shared" ref="I7:I20" si="0">F7+G7+H7</f>
        <v>0</v>
      </c>
      <c r="J7" s="6">
        <f t="shared" ref="J7:J15" si="1">I7/D7*100</f>
        <v>0</v>
      </c>
      <c r="K7" s="7">
        <f t="shared" ref="K7:K15" si="2">I7/E7*100</f>
        <v>0</v>
      </c>
      <c r="L7" s="22"/>
    </row>
    <row r="8" spans="1:12" x14ac:dyDescent="0.25">
      <c r="A8" s="216"/>
      <c r="B8" s="216"/>
      <c r="C8" s="4" t="s">
        <v>6</v>
      </c>
      <c r="D8" s="5">
        <v>26</v>
      </c>
      <c r="E8" s="5">
        <v>104</v>
      </c>
      <c r="F8" s="5">
        <v>0</v>
      </c>
      <c r="G8" s="5">
        <v>0</v>
      </c>
      <c r="H8" s="5">
        <v>0</v>
      </c>
      <c r="I8" s="5">
        <f t="shared" si="0"/>
        <v>0</v>
      </c>
      <c r="J8" s="6">
        <f t="shared" si="1"/>
        <v>0</v>
      </c>
      <c r="K8" s="7">
        <f t="shared" si="2"/>
        <v>0</v>
      </c>
      <c r="L8" s="22"/>
    </row>
    <row r="9" spans="1:12" x14ac:dyDescent="0.25">
      <c r="A9" s="216"/>
      <c r="B9" s="216"/>
      <c r="C9" s="4" t="s">
        <v>122</v>
      </c>
      <c r="D9" s="5">
        <v>150</v>
      </c>
      <c r="E9" s="5">
        <v>150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si="2"/>
        <v>0</v>
      </c>
      <c r="L9" s="22"/>
    </row>
    <row r="10" spans="1:12" x14ac:dyDescent="0.25">
      <c r="A10" s="216"/>
      <c r="B10" s="216"/>
      <c r="C10" s="4" t="s">
        <v>123</v>
      </c>
      <c r="D10" s="5">
        <v>365</v>
      </c>
      <c r="E10" s="5">
        <v>365</v>
      </c>
      <c r="F10" s="5">
        <v>0</v>
      </c>
      <c r="G10" s="5">
        <v>0</v>
      </c>
      <c r="H10" s="5">
        <v>54</v>
      </c>
      <c r="I10" s="5">
        <f t="shared" si="0"/>
        <v>54</v>
      </c>
      <c r="J10" s="6">
        <f t="shared" si="1"/>
        <v>14.794520547945206</v>
      </c>
      <c r="K10" s="7">
        <f t="shared" si="2"/>
        <v>14.794520547945206</v>
      </c>
      <c r="L10" s="22"/>
    </row>
    <row r="11" spans="1:12" x14ac:dyDescent="0.25">
      <c r="A11" s="216"/>
      <c r="B11" s="216"/>
      <c r="C11" s="4" t="s">
        <v>124</v>
      </c>
      <c r="D11" s="5">
        <v>130</v>
      </c>
      <c r="E11" s="5">
        <v>130</v>
      </c>
      <c r="F11" s="5">
        <v>0</v>
      </c>
      <c r="G11" s="5">
        <v>0</v>
      </c>
      <c r="H11" s="5">
        <v>0</v>
      </c>
      <c r="I11" s="5">
        <f t="shared" si="0"/>
        <v>0</v>
      </c>
      <c r="J11" s="6">
        <f t="shared" si="1"/>
        <v>0</v>
      </c>
      <c r="K11" s="7">
        <f t="shared" si="2"/>
        <v>0</v>
      </c>
      <c r="L11" s="22"/>
    </row>
    <row r="12" spans="1:12" ht="14.25" customHeight="1" x14ac:dyDescent="0.25">
      <c r="A12" s="216"/>
      <c r="B12" s="216"/>
      <c r="C12" s="4" t="s">
        <v>125</v>
      </c>
      <c r="D12" s="5">
        <v>313</v>
      </c>
      <c r="E12" s="5">
        <v>313</v>
      </c>
      <c r="F12" s="5">
        <v>0</v>
      </c>
      <c r="G12" s="5">
        <v>0</v>
      </c>
      <c r="H12" s="5">
        <v>30</v>
      </c>
      <c r="I12" s="5">
        <f t="shared" si="0"/>
        <v>30</v>
      </c>
      <c r="J12" s="6">
        <f t="shared" si="1"/>
        <v>9.5846645367412133</v>
      </c>
      <c r="K12" s="7">
        <f t="shared" si="2"/>
        <v>9.5846645367412133</v>
      </c>
      <c r="L12" s="22"/>
    </row>
    <row r="13" spans="1:12" x14ac:dyDescent="0.25">
      <c r="A13" s="216"/>
      <c r="B13" s="216"/>
      <c r="C13" s="4" t="s">
        <v>126</v>
      </c>
      <c r="D13" s="5">
        <v>443</v>
      </c>
      <c r="E13" s="5">
        <v>443</v>
      </c>
      <c r="F13" s="5">
        <v>0</v>
      </c>
      <c r="G13" s="5">
        <v>0</v>
      </c>
      <c r="H13" s="5">
        <v>168</v>
      </c>
      <c r="I13" s="5">
        <f t="shared" si="0"/>
        <v>168</v>
      </c>
      <c r="J13" s="6">
        <f t="shared" si="1"/>
        <v>37.92325056433409</v>
      </c>
      <c r="K13" s="7">
        <f t="shared" si="2"/>
        <v>37.92325056433409</v>
      </c>
      <c r="L13" s="22"/>
    </row>
    <row r="14" spans="1:12" x14ac:dyDescent="0.25">
      <c r="A14" s="216"/>
      <c r="B14" s="216"/>
      <c r="C14" s="3" t="s">
        <v>11</v>
      </c>
      <c r="D14" s="5">
        <v>660</v>
      </c>
      <c r="E14" s="5">
        <v>1324</v>
      </c>
      <c r="F14" s="5">
        <v>0</v>
      </c>
      <c r="G14" s="5">
        <v>0</v>
      </c>
      <c r="H14" s="5">
        <v>0</v>
      </c>
      <c r="I14" s="5">
        <f t="shared" si="0"/>
        <v>0</v>
      </c>
      <c r="J14" s="6">
        <f t="shared" si="1"/>
        <v>0</v>
      </c>
      <c r="K14" s="7">
        <f t="shared" si="2"/>
        <v>0</v>
      </c>
      <c r="L14" s="22"/>
    </row>
    <row r="15" spans="1:12" x14ac:dyDescent="0.25">
      <c r="A15" s="216"/>
      <c r="B15" s="216"/>
      <c r="C15" s="4" t="s">
        <v>7</v>
      </c>
      <c r="D15" s="5">
        <v>210</v>
      </c>
      <c r="E15" s="5">
        <v>1470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  <c r="L15" s="22"/>
    </row>
    <row r="16" spans="1:12" x14ac:dyDescent="0.25">
      <c r="A16" s="216"/>
      <c r="B16" s="216"/>
      <c r="C16" s="4" t="s">
        <v>85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  <c r="J16" s="6">
        <v>0</v>
      </c>
      <c r="K16" s="7">
        <v>0</v>
      </c>
      <c r="L16" s="22"/>
    </row>
    <row r="17" spans="1:12" ht="31.5" x14ac:dyDescent="0.25">
      <c r="A17" s="216"/>
      <c r="B17" s="216"/>
      <c r="C17" s="4" t="s">
        <v>127</v>
      </c>
      <c r="D17" s="5">
        <v>31</v>
      </c>
      <c r="E17" s="5">
        <v>31</v>
      </c>
      <c r="F17" s="5">
        <v>0</v>
      </c>
      <c r="G17" s="5">
        <v>0</v>
      </c>
      <c r="H17" s="5">
        <v>26</v>
      </c>
      <c r="I17" s="5">
        <f t="shared" si="0"/>
        <v>26</v>
      </c>
      <c r="J17" s="6">
        <f t="shared" ref="J17:J32" si="3">I17/D17*100</f>
        <v>83.870967741935488</v>
      </c>
      <c r="K17" s="7">
        <f>I17/E17*100</f>
        <v>83.870967741935488</v>
      </c>
      <c r="L17" s="22"/>
    </row>
    <row r="18" spans="1:12" x14ac:dyDescent="0.25">
      <c r="A18" s="216"/>
      <c r="B18" s="216"/>
      <c r="C18" s="4" t="s">
        <v>128</v>
      </c>
      <c r="D18" s="5">
        <v>360</v>
      </c>
      <c r="E18" s="5">
        <v>360</v>
      </c>
      <c r="F18" s="5">
        <v>0</v>
      </c>
      <c r="G18" s="5">
        <v>0</v>
      </c>
      <c r="H18" s="5">
        <v>98</v>
      </c>
      <c r="I18" s="5">
        <f t="shared" si="0"/>
        <v>98</v>
      </c>
      <c r="J18" s="6">
        <f t="shared" si="3"/>
        <v>27.222222222222221</v>
      </c>
      <c r="K18" s="7">
        <f>I18/E18*100</f>
        <v>27.222222222222221</v>
      </c>
      <c r="L18" s="22"/>
    </row>
    <row r="19" spans="1:12" x14ac:dyDescent="0.25">
      <c r="A19" s="216"/>
      <c r="B19" s="216"/>
      <c r="C19" s="3" t="s">
        <v>90</v>
      </c>
      <c r="D19" s="5">
        <v>7</v>
      </c>
      <c r="E19" s="5">
        <v>35</v>
      </c>
      <c r="F19" s="5">
        <v>0</v>
      </c>
      <c r="G19" s="5">
        <v>0</v>
      </c>
      <c r="H19" s="5">
        <v>0</v>
      </c>
      <c r="I19" s="5">
        <f t="shared" si="0"/>
        <v>0</v>
      </c>
      <c r="J19" s="6">
        <f t="shared" si="3"/>
        <v>0</v>
      </c>
      <c r="K19" s="7">
        <f>I19/E19*100</f>
        <v>0</v>
      </c>
      <c r="L19" s="22"/>
    </row>
    <row r="20" spans="1:12" x14ac:dyDescent="0.25">
      <c r="A20" s="216"/>
      <c r="B20" s="216"/>
      <c r="C20" s="4" t="s">
        <v>129</v>
      </c>
      <c r="D20" s="5">
        <v>20</v>
      </c>
      <c r="E20" s="5">
        <v>60</v>
      </c>
      <c r="F20" s="5">
        <v>12</v>
      </c>
      <c r="G20" s="5">
        <v>0</v>
      </c>
      <c r="H20" s="5">
        <v>0</v>
      </c>
      <c r="I20" s="5">
        <f t="shared" si="0"/>
        <v>12</v>
      </c>
      <c r="J20" s="6">
        <f t="shared" si="3"/>
        <v>60</v>
      </c>
      <c r="K20" s="7">
        <f>I20/E20*100</f>
        <v>20</v>
      </c>
      <c r="L20" s="22"/>
    </row>
    <row r="21" spans="1:12" x14ac:dyDescent="0.25">
      <c r="A21" s="217"/>
      <c r="B21" s="217"/>
      <c r="C21" s="68" t="s">
        <v>34</v>
      </c>
      <c r="D21" s="31">
        <f t="shared" ref="D21:I21" si="4">SUM(D7:D20)</f>
        <v>3931</v>
      </c>
      <c r="E21" s="31">
        <f t="shared" si="4"/>
        <v>6001</v>
      </c>
      <c r="F21" s="31">
        <f t="shared" si="4"/>
        <v>12</v>
      </c>
      <c r="G21" s="31">
        <f t="shared" si="4"/>
        <v>0</v>
      </c>
      <c r="H21" s="31">
        <f t="shared" si="4"/>
        <v>376</v>
      </c>
      <c r="I21" s="31">
        <f t="shared" si="4"/>
        <v>388</v>
      </c>
      <c r="J21" s="69">
        <f t="shared" si="3"/>
        <v>9.8702620198422792</v>
      </c>
      <c r="K21" s="70">
        <f>I21*100/E21</f>
        <v>6.4655890684885851</v>
      </c>
      <c r="L21" s="22"/>
    </row>
    <row r="22" spans="1:12" x14ac:dyDescent="0.25">
      <c r="A22" s="215" t="s">
        <v>9</v>
      </c>
      <c r="B22" s="215" t="s">
        <v>10</v>
      </c>
      <c r="C22" s="4" t="s">
        <v>130</v>
      </c>
      <c r="D22" s="5">
        <v>231</v>
      </c>
      <c r="E22" s="5">
        <v>231</v>
      </c>
      <c r="F22" s="5">
        <v>4</v>
      </c>
      <c r="G22" s="5">
        <v>0</v>
      </c>
      <c r="H22" s="5">
        <v>0</v>
      </c>
      <c r="I22" s="5">
        <f t="shared" ref="I22:I32" si="5">F22+G22+H22</f>
        <v>4</v>
      </c>
      <c r="J22" s="6">
        <f t="shared" si="3"/>
        <v>1.7316017316017316</v>
      </c>
      <c r="K22" s="7">
        <f t="shared" ref="K22:K33" si="6">I22/E22*100</f>
        <v>1.7316017316017316</v>
      </c>
      <c r="L22" s="22"/>
    </row>
    <row r="23" spans="1:12" x14ac:dyDescent="0.25">
      <c r="A23" s="216"/>
      <c r="B23" s="216"/>
      <c r="C23" s="4" t="s">
        <v>6</v>
      </c>
      <c r="D23" s="5">
        <v>1</v>
      </c>
      <c r="E23" s="5">
        <v>4</v>
      </c>
      <c r="F23" s="5">
        <v>0</v>
      </c>
      <c r="G23" s="5">
        <v>0</v>
      </c>
      <c r="H23" s="5">
        <v>0</v>
      </c>
      <c r="I23" s="5">
        <f t="shared" si="5"/>
        <v>0</v>
      </c>
      <c r="J23" s="6">
        <f t="shared" si="3"/>
        <v>0</v>
      </c>
      <c r="K23" s="7">
        <f t="shared" si="6"/>
        <v>0</v>
      </c>
      <c r="L23" s="22"/>
    </row>
    <row r="24" spans="1:12" ht="33.75" customHeight="1" x14ac:dyDescent="0.25">
      <c r="A24" s="216"/>
      <c r="B24" s="216"/>
      <c r="C24" s="4" t="s">
        <v>123</v>
      </c>
      <c r="D24" s="5">
        <v>72</v>
      </c>
      <c r="E24" s="5">
        <v>72</v>
      </c>
      <c r="F24" s="5">
        <v>0</v>
      </c>
      <c r="G24" s="5">
        <v>0</v>
      </c>
      <c r="H24" s="5">
        <v>29</v>
      </c>
      <c r="I24" s="5">
        <f t="shared" si="5"/>
        <v>29</v>
      </c>
      <c r="J24" s="6">
        <f t="shared" si="3"/>
        <v>40.277777777777779</v>
      </c>
      <c r="K24" s="7">
        <f t="shared" si="6"/>
        <v>40.277777777777779</v>
      </c>
      <c r="L24" s="22"/>
    </row>
    <row r="25" spans="1:12" ht="18.75" customHeight="1" x14ac:dyDescent="0.25">
      <c r="A25" s="216"/>
      <c r="B25" s="216"/>
      <c r="C25" s="4" t="s">
        <v>128</v>
      </c>
      <c r="D25" s="5">
        <v>100</v>
      </c>
      <c r="E25" s="5">
        <v>100</v>
      </c>
      <c r="F25" s="5">
        <v>0</v>
      </c>
      <c r="G25" s="5">
        <v>0</v>
      </c>
      <c r="H25" s="5">
        <v>47</v>
      </c>
      <c r="I25" s="5">
        <f t="shared" si="5"/>
        <v>47</v>
      </c>
      <c r="J25" s="6">
        <f t="shared" si="3"/>
        <v>47</v>
      </c>
      <c r="K25" s="7">
        <f t="shared" si="6"/>
        <v>47</v>
      </c>
      <c r="L25" s="22"/>
    </row>
    <row r="26" spans="1:12" ht="18.75" customHeight="1" x14ac:dyDescent="0.25">
      <c r="A26" s="216"/>
      <c r="B26" s="216"/>
      <c r="C26" s="4" t="s">
        <v>125</v>
      </c>
      <c r="D26" s="5">
        <v>70</v>
      </c>
      <c r="E26" s="5">
        <v>70</v>
      </c>
      <c r="F26" s="5">
        <v>0</v>
      </c>
      <c r="G26" s="5">
        <v>0</v>
      </c>
      <c r="H26" s="5">
        <v>20</v>
      </c>
      <c r="I26" s="5">
        <f t="shared" si="5"/>
        <v>20</v>
      </c>
      <c r="J26" s="6">
        <f t="shared" si="3"/>
        <v>28.571428571428569</v>
      </c>
      <c r="K26" s="7">
        <f t="shared" si="6"/>
        <v>28.571428571428569</v>
      </c>
      <c r="L26" s="22"/>
    </row>
    <row r="27" spans="1:12" ht="18.75" customHeight="1" x14ac:dyDescent="0.25">
      <c r="A27" s="216"/>
      <c r="B27" s="216"/>
      <c r="C27" s="4" t="s">
        <v>126</v>
      </c>
      <c r="D27" s="5">
        <v>135</v>
      </c>
      <c r="E27" s="5">
        <v>135</v>
      </c>
      <c r="F27" s="5">
        <v>0</v>
      </c>
      <c r="G27" s="5">
        <v>0</v>
      </c>
      <c r="H27" s="5">
        <v>30</v>
      </c>
      <c r="I27" s="5">
        <f t="shared" si="5"/>
        <v>30</v>
      </c>
      <c r="J27" s="6">
        <f t="shared" si="3"/>
        <v>22.222222222222221</v>
      </c>
      <c r="K27" s="7">
        <f t="shared" si="6"/>
        <v>22.222222222222221</v>
      </c>
      <c r="L27" s="22"/>
    </row>
    <row r="28" spans="1:12" ht="18.75" customHeight="1" x14ac:dyDescent="0.25">
      <c r="A28" s="216"/>
      <c r="B28" s="216"/>
      <c r="C28" s="4" t="s">
        <v>124</v>
      </c>
      <c r="D28" s="5">
        <v>10</v>
      </c>
      <c r="E28" s="5">
        <v>10</v>
      </c>
      <c r="F28" s="5"/>
      <c r="G28" s="5">
        <v>5</v>
      </c>
      <c r="H28" s="5"/>
      <c r="I28" s="5">
        <f t="shared" si="5"/>
        <v>5</v>
      </c>
      <c r="J28" s="6">
        <f t="shared" si="3"/>
        <v>50</v>
      </c>
      <c r="K28" s="7">
        <f t="shared" si="6"/>
        <v>50</v>
      </c>
      <c r="L28" s="22"/>
    </row>
    <row r="29" spans="1:12" ht="31.5" x14ac:dyDescent="0.25">
      <c r="A29" s="216"/>
      <c r="B29" s="216"/>
      <c r="C29" s="4" t="s">
        <v>127</v>
      </c>
      <c r="D29" s="5">
        <v>40</v>
      </c>
      <c r="E29" s="5">
        <v>40</v>
      </c>
      <c r="F29" s="5">
        <v>0</v>
      </c>
      <c r="G29" s="5">
        <v>0</v>
      </c>
      <c r="H29" s="5">
        <v>0</v>
      </c>
      <c r="I29" s="5">
        <f t="shared" si="5"/>
        <v>0</v>
      </c>
      <c r="J29" s="6">
        <f t="shared" si="3"/>
        <v>0</v>
      </c>
      <c r="K29" s="7">
        <f t="shared" si="6"/>
        <v>0</v>
      </c>
      <c r="L29" s="22"/>
    </row>
    <row r="30" spans="1:12" x14ac:dyDescent="0.25">
      <c r="A30" s="216"/>
      <c r="B30" s="216"/>
      <c r="C30" s="3" t="s">
        <v>11</v>
      </c>
      <c r="D30" s="5">
        <v>1446</v>
      </c>
      <c r="E30" s="5">
        <v>3268</v>
      </c>
      <c r="F30" s="5">
        <v>75</v>
      </c>
      <c r="G30" s="5">
        <v>0</v>
      </c>
      <c r="H30" s="5">
        <v>0</v>
      </c>
      <c r="I30" s="5">
        <f t="shared" si="5"/>
        <v>75</v>
      </c>
      <c r="J30" s="6">
        <f t="shared" si="3"/>
        <v>5.186721991701245</v>
      </c>
      <c r="K30" s="7">
        <f t="shared" si="6"/>
        <v>2.2949816401468786</v>
      </c>
      <c r="L30" s="22"/>
    </row>
    <row r="31" spans="1:12" x14ac:dyDescent="0.25">
      <c r="A31" s="216"/>
      <c r="B31" s="216"/>
      <c r="C31" s="2" t="s">
        <v>90</v>
      </c>
      <c r="D31" s="5">
        <v>2</v>
      </c>
      <c r="E31" s="5">
        <v>10</v>
      </c>
      <c r="F31" s="5">
        <v>0</v>
      </c>
      <c r="G31" s="5">
        <v>0</v>
      </c>
      <c r="H31" s="5">
        <v>0</v>
      </c>
      <c r="I31" s="5">
        <f t="shared" si="5"/>
        <v>0</v>
      </c>
      <c r="J31" s="6">
        <f t="shared" si="3"/>
        <v>0</v>
      </c>
      <c r="K31" s="7">
        <f t="shared" si="6"/>
        <v>0</v>
      </c>
      <c r="L31" s="22"/>
    </row>
    <row r="32" spans="1:12" x14ac:dyDescent="0.25">
      <c r="A32" s="216"/>
      <c r="B32" s="216"/>
      <c r="C32" s="3" t="s">
        <v>88</v>
      </c>
      <c r="D32" s="5">
        <v>50</v>
      </c>
      <c r="E32" s="5">
        <v>50</v>
      </c>
      <c r="F32" s="5">
        <v>12</v>
      </c>
      <c r="G32" s="5">
        <v>0</v>
      </c>
      <c r="H32" s="5">
        <v>0</v>
      </c>
      <c r="I32" s="5">
        <f t="shared" si="5"/>
        <v>12</v>
      </c>
      <c r="J32" s="6">
        <f t="shared" si="3"/>
        <v>24</v>
      </c>
      <c r="K32" s="7">
        <f t="shared" si="6"/>
        <v>24</v>
      </c>
      <c r="L32" s="22"/>
    </row>
    <row r="33" spans="1:12" x14ac:dyDescent="0.25">
      <c r="A33" s="217"/>
      <c r="B33" s="217"/>
      <c r="C33" s="68" t="s">
        <v>34</v>
      </c>
      <c r="D33" s="31">
        <f>SUM(D22:D32)</f>
        <v>2157</v>
      </c>
      <c r="E33" s="31">
        <f t="shared" ref="E33:I33" si="7">SUM(E22:E32)</f>
        <v>3990</v>
      </c>
      <c r="F33" s="31">
        <f t="shared" si="7"/>
        <v>91</v>
      </c>
      <c r="G33" s="31">
        <f t="shared" si="7"/>
        <v>5</v>
      </c>
      <c r="H33" s="31">
        <f t="shared" si="7"/>
        <v>126</v>
      </c>
      <c r="I33" s="31">
        <f t="shared" si="7"/>
        <v>222</v>
      </c>
      <c r="J33" s="69">
        <f>I33*100/D33</f>
        <v>10.292072322670375</v>
      </c>
      <c r="K33" s="70">
        <f t="shared" si="6"/>
        <v>5.5639097744360901</v>
      </c>
      <c r="L33" s="22"/>
    </row>
    <row r="34" spans="1:12" x14ac:dyDescent="0.25">
      <c r="A34" s="215" t="s">
        <v>12</v>
      </c>
      <c r="B34" s="215" t="s">
        <v>29</v>
      </c>
      <c r="C34" s="4" t="s">
        <v>128</v>
      </c>
      <c r="D34" s="5">
        <v>10</v>
      </c>
      <c r="E34" s="5">
        <v>10</v>
      </c>
      <c r="F34" s="5">
        <v>0</v>
      </c>
      <c r="G34" s="5">
        <v>0</v>
      </c>
      <c r="H34" s="5">
        <v>0</v>
      </c>
      <c r="I34" s="5">
        <v>0</v>
      </c>
      <c r="J34" s="6">
        <v>0</v>
      </c>
      <c r="K34" s="7">
        <v>0</v>
      </c>
      <c r="L34" s="22"/>
    </row>
    <row r="35" spans="1:12" x14ac:dyDescent="0.25">
      <c r="A35" s="216"/>
      <c r="B35" s="216"/>
      <c r="C35" s="4" t="s">
        <v>7</v>
      </c>
      <c r="D35" s="5">
        <v>10</v>
      </c>
      <c r="E35" s="5">
        <v>70</v>
      </c>
      <c r="F35" s="5">
        <v>0</v>
      </c>
      <c r="G35" s="5">
        <v>0</v>
      </c>
      <c r="H35" s="5">
        <v>0</v>
      </c>
      <c r="I35" s="5">
        <v>0</v>
      </c>
      <c r="J35" s="6">
        <v>0</v>
      </c>
      <c r="K35" s="7">
        <v>0</v>
      </c>
      <c r="L35" s="22"/>
    </row>
    <row r="36" spans="1:12" x14ac:dyDescent="0.25">
      <c r="A36" s="217"/>
      <c r="B36" s="217"/>
      <c r="C36" s="68" t="s">
        <v>34</v>
      </c>
      <c r="D36" s="133">
        <f>SUM(D34:D35)</f>
        <v>20</v>
      </c>
      <c r="E36" s="130">
        <f>SUM(E34:E35)</f>
        <v>80</v>
      </c>
      <c r="F36" s="5">
        <f>SUM(F34:F35)</f>
        <v>0</v>
      </c>
      <c r="G36" s="5">
        <v>0</v>
      </c>
      <c r="H36" s="5">
        <v>0</v>
      </c>
      <c r="I36" s="5">
        <v>0</v>
      </c>
      <c r="J36" s="6">
        <v>0</v>
      </c>
      <c r="K36" s="7">
        <v>0</v>
      </c>
      <c r="L36" s="22"/>
    </row>
    <row r="37" spans="1:12" x14ac:dyDescent="0.25">
      <c r="A37" s="167" t="s">
        <v>14</v>
      </c>
      <c r="B37" s="167" t="s">
        <v>16</v>
      </c>
      <c r="C37" s="71" t="s">
        <v>6</v>
      </c>
      <c r="D37" s="72">
        <v>1</v>
      </c>
      <c r="E37" s="72">
        <v>4</v>
      </c>
      <c r="F37" s="5">
        <v>0</v>
      </c>
      <c r="G37" s="5">
        <v>0</v>
      </c>
      <c r="H37" s="72">
        <v>0</v>
      </c>
      <c r="I37" s="5">
        <f t="shared" ref="I37:I50" si="8">F37+G37+H37</f>
        <v>0</v>
      </c>
      <c r="J37" s="6">
        <f t="shared" ref="J37:J42" si="9">I37/D37*100</f>
        <v>0</v>
      </c>
      <c r="K37" s="7">
        <f t="shared" ref="K37:K42" si="10">I37/E37*100</f>
        <v>0</v>
      </c>
      <c r="L37" s="22"/>
    </row>
    <row r="38" spans="1:12" x14ac:dyDescent="0.25">
      <c r="A38" s="168"/>
      <c r="B38" s="168"/>
      <c r="C38" s="71" t="s">
        <v>11</v>
      </c>
      <c r="D38" s="72">
        <v>25</v>
      </c>
      <c r="E38" s="72">
        <v>50</v>
      </c>
      <c r="F38" s="5">
        <v>0</v>
      </c>
      <c r="G38" s="5">
        <v>0</v>
      </c>
      <c r="H38" s="72">
        <v>0</v>
      </c>
      <c r="I38" s="5">
        <f t="shared" si="8"/>
        <v>0</v>
      </c>
      <c r="J38" s="6">
        <f t="shared" si="9"/>
        <v>0</v>
      </c>
      <c r="K38" s="7">
        <f t="shared" si="10"/>
        <v>0</v>
      </c>
      <c r="L38" s="22"/>
    </row>
    <row r="39" spans="1:12" x14ac:dyDescent="0.25">
      <c r="A39" s="168"/>
      <c r="B39" s="168"/>
      <c r="C39" s="71" t="s">
        <v>131</v>
      </c>
      <c r="D39" s="72">
        <v>10</v>
      </c>
      <c r="E39" s="72">
        <v>10</v>
      </c>
      <c r="F39" s="5">
        <v>0</v>
      </c>
      <c r="G39" s="5">
        <v>0</v>
      </c>
      <c r="H39" s="72">
        <v>0</v>
      </c>
      <c r="I39" s="5">
        <f t="shared" si="8"/>
        <v>0</v>
      </c>
      <c r="J39" s="6">
        <f t="shared" si="9"/>
        <v>0</v>
      </c>
      <c r="K39" s="7">
        <f t="shared" si="10"/>
        <v>0</v>
      </c>
      <c r="L39" s="22"/>
    </row>
    <row r="40" spans="1:12" x14ac:dyDescent="0.25">
      <c r="A40" s="168"/>
      <c r="B40" s="168"/>
      <c r="C40" s="71" t="s">
        <v>7</v>
      </c>
      <c r="D40" s="72">
        <v>10</v>
      </c>
      <c r="E40" s="72">
        <v>70</v>
      </c>
      <c r="F40" s="5">
        <v>0</v>
      </c>
      <c r="G40" s="5">
        <v>0</v>
      </c>
      <c r="H40" s="72">
        <v>0</v>
      </c>
      <c r="I40" s="5">
        <f t="shared" si="8"/>
        <v>0</v>
      </c>
      <c r="J40" s="6">
        <f t="shared" si="9"/>
        <v>0</v>
      </c>
      <c r="K40" s="7">
        <f t="shared" si="10"/>
        <v>0</v>
      </c>
      <c r="L40" s="22"/>
    </row>
    <row r="41" spans="1:12" ht="31.5" x14ac:dyDescent="0.25">
      <c r="A41" s="168"/>
      <c r="B41" s="168"/>
      <c r="C41" s="71" t="s">
        <v>127</v>
      </c>
      <c r="D41" s="72">
        <v>15</v>
      </c>
      <c r="E41" s="72">
        <v>15</v>
      </c>
      <c r="F41" s="5">
        <v>0</v>
      </c>
      <c r="G41" s="5">
        <v>0</v>
      </c>
      <c r="H41" s="72">
        <v>0</v>
      </c>
      <c r="I41" s="5">
        <f t="shared" si="8"/>
        <v>0</v>
      </c>
      <c r="J41" s="6">
        <f t="shared" si="9"/>
        <v>0</v>
      </c>
      <c r="K41" s="7">
        <f t="shared" si="10"/>
        <v>0</v>
      </c>
      <c r="L41" s="22"/>
    </row>
    <row r="42" spans="1:12" x14ac:dyDescent="0.25">
      <c r="A42" s="168"/>
      <c r="B42" s="168"/>
      <c r="C42" s="71" t="s">
        <v>85</v>
      </c>
      <c r="D42" s="72">
        <v>1</v>
      </c>
      <c r="E42" s="72">
        <v>4</v>
      </c>
      <c r="F42" s="5">
        <v>0</v>
      </c>
      <c r="G42" s="5">
        <v>0</v>
      </c>
      <c r="H42" s="72">
        <v>0</v>
      </c>
      <c r="I42" s="5">
        <f t="shared" si="8"/>
        <v>0</v>
      </c>
      <c r="J42" s="6">
        <f t="shared" si="9"/>
        <v>0</v>
      </c>
      <c r="K42" s="7">
        <f t="shared" si="10"/>
        <v>0</v>
      </c>
      <c r="L42" s="22"/>
    </row>
    <row r="43" spans="1:12" x14ac:dyDescent="0.25">
      <c r="A43" s="169"/>
      <c r="B43" s="169"/>
      <c r="C43" s="68" t="s">
        <v>34</v>
      </c>
      <c r="D43" s="31">
        <f>SUM(D37:D42)</f>
        <v>62</v>
      </c>
      <c r="E43" s="31">
        <f>SUM(E37:E42)</f>
        <v>153</v>
      </c>
      <c r="F43" s="31">
        <f>SUM(F37:F42)</f>
        <v>0</v>
      </c>
      <c r="G43" s="31">
        <f>SUM(G37:G42)</f>
        <v>0</v>
      </c>
      <c r="H43" s="31">
        <f>SUM(H37:H42)</f>
        <v>0</v>
      </c>
      <c r="I43" s="31">
        <f t="shared" si="8"/>
        <v>0</v>
      </c>
      <c r="J43" s="73">
        <f>H43*100/D43</f>
        <v>0</v>
      </c>
      <c r="K43" s="73">
        <f>I43*100/E43</f>
        <v>0</v>
      </c>
      <c r="L43" s="22"/>
    </row>
    <row r="44" spans="1:12" x14ac:dyDescent="0.25">
      <c r="A44" s="167" t="s">
        <v>137</v>
      </c>
      <c r="B44" s="167" t="s">
        <v>15</v>
      </c>
      <c r="C44" s="71" t="s">
        <v>130</v>
      </c>
      <c r="D44" s="72">
        <v>113</v>
      </c>
      <c r="E44" s="72">
        <v>113</v>
      </c>
      <c r="F44" s="5">
        <v>0</v>
      </c>
      <c r="G44" s="72">
        <v>0</v>
      </c>
      <c r="H44" s="72">
        <v>0</v>
      </c>
      <c r="I44" s="5">
        <f t="shared" si="8"/>
        <v>0</v>
      </c>
      <c r="J44" s="6">
        <f t="shared" ref="J44:J51" si="11">I44/D44*100</f>
        <v>0</v>
      </c>
      <c r="K44" s="7">
        <f t="shared" ref="K44:K51" si="12">I44/E44*100</f>
        <v>0</v>
      </c>
      <c r="L44" s="22"/>
    </row>
    <row r="45" spans="1:12" x14ac:dyDescent="0.25">
      <c r="A45" s="168"/>
      <c r="B45" s="168"/>
      <c r="C45" s="3" t="s">
        <v>6</v>
      </c>
      <c r="D45" s="72">
        <v>2</v>
      </c>
      <c r="E45" s="72">
        <v>8</v>
      </c>
      <c r="F45" s="5">
        <v>0</v>
      </c>
      <c r="G45" s="72">
        <v>0</v>
      </c>
      <c r="H45" s="72">
        <v>0</v>
      </c>
      <c r="I45" s="5">
        <f t="shared" si="8"/>
        <v>0</v>
      </c>
      <c r="J45" s="6">
        <f t="shared" si="11"/>
        <v>0</v>
      </c>
      <c r="K45" s="7">
        <f t="shared" si="12"/>
        <v>0</v>
      </c>
      <c r="L45" s="22"/>
    </row>
    <row r="46" spans="1:12" x14ac:dyDescent="0.25">
      <c r="A46" s="168"/>
      <c r="B46" s="168"/>
      <c r="C46" s="71" t="s">
        <v>124</v>
      </c>
      <c r="D46" s="72">
        <v>10</v>
      </c>
      <c r="E46" s="72">
        <v>10</v>
      </c>
      <c r="F46" s="5">
        <v>0</v>
      </c>
      <c r="G46" s="72">
        <v>0</v>
      </c>
      <c r="H46" s="72">
        <v>0</v>
      </c>
      <c r="I46" s="5">
        <f t="shared" si="8"/>
        <v>0</v>
      </c>
      <c r="J46" s="6">
        <f t="shared" si="11"/>
        <v>0</v>
      </c>
      <c r="K46" s="7">
        <f t="shared" si="12"/>
        <v>0</v>
      </c>
      <c r="L46" s="22"/>
    </row>
    <row r="47" spans="1:12" x14ac:dyDescent="0.25">
      <c r="A47" s="168"/>
      <c r="B47" s="168"/>
      <c r="C47" s="71" t="s">
        <v>125</v>
      </c>
      <c r="D47" s="72">
        <v>77</v>
      </c>
      <c r="E47" s="72">
        <v>77</v>
      </c>
      <c r="F47" s="5">
        <v>0</v>
      </c>
      <c r="G47" s="72">
        <v>0</v>
      </c>
      <c r="H47" s="72">
        <v>14</v>
      </c>
      <c r="I47" s="5">
        <f t="shared" si="8"/>
        <v>14</v>
      </c>
      <c r="J47" s="6">
        <f t="shared" si="11"/>
        <v>18.181818181818183</v>
      </c>
      <c r="K47" s="7">
        <f t="shared" si="12"/>
        <v>18.181818181818183</v>
      </c>
      <c r="L47" s="22"/>
    </row>
    <row r="48" spans="1:12" ht="15" customHeight="1" x14ac:dyDescent="0.25">
      <c r="A48" s="168"/>
      <c r="B48" s="168"/>
      <c r="C48" s="3" t="s">
        <v>11</v>
      </c>
      <c r="D48" s="72">
        <v>50</v>
      </c>
      <c r="E48" s="72">
        <v>100</v>
      </c>
      <c r="F48" s="5">
        <v>0</v>
      </c>
      <c r="G48" s="72">
        <v>0</v>
      </c>
      <c r="H48" s="72">
        <v>0</v>
      </c>
      <c r="I48" s="5">
        <f t="shared" si="8"/>
        <v>0</v>
      </c>
      <c r="J48" s="6">
        <f t="shared" si="11"/>
        <v>0</v>
      </c>
      <c r="K48" s="7">
        <f t="shared" si="12"/>
        <v>0</v>
      </c>
      <c r="L48" s="22"/>
    </row>
    <row r="49" spans="1:12" x14ac:dyDescent="0.25">
      <c r="A49" s="168"/>
      <c r="B49" s="168"/>
      <c r="C49" s="3" t="s">
        <v>126</v>
      </c>
      <c r="D49" s="72">
        <v>75</v>
      </c>
      <c r="E49" s="72">
        <v>75</v>
      </c>
      <c r="F49" s="5">
        <v>0</v>
      </c>
      <c r="G49" s="72">
        <v>0</v>
      </c>
      <c r="H49" s="72">
        <v>0</v>
      </c>
      <c r="I49" s="5">
        <f t="shared" si="8"/>
        <v>0</v>
      </c>
      <c r="J49" s="6">
        <f t="shared" si="11"/>
        <v>0</v>
      </c>
      <c r="K49" s="7">
        <f t="shared" si="12"/>
        <v>0</v>
      </c>
      <c r="L49" s="22"/>
    </row>
    <row r="50" spans="1:12" x14ac:dyDescent="0.25">
      <c r="A50" s="169"/>
      <c r="B50" s="169"/>
      <c r="C50" s="74" t="s">
        <v>34</v>
      </c>
      <c r="D50" s="74">
        <f>SUM(D44:D49)</f>
        <v>327</v>
      </c>
      <c r="E50" s="74">
        <f>SUM(E44:E49)</f>
        <v>383</v>
      </c>
      <c r="F50" s="131">
        <f t="shared" ref="F50:G50" si="13">SUM(F44:F49)</f>
        <v>0</v>
      </c>
      <c r="G50" s="131">
        <f t="shared" si="13"/>
        <v>0</v>
      </c>
      <c r="H50" s="74">
        <v>14</v>
      </c>
      <c r="I50" s="31">
        <f t="shared" si="8"/>
        <v>14</v>
      </c>
      <c r="J50" s="69">
        <f t="shared" si="11"/>
        <v>4.281345565749235</v>
      </c>
      <c r="K50" s="70">
        <f t="shared" si="12"/>
        <v>3.6553524804177546</v>
      </c>
      <c r="L50" s="22"/>
    </row>
    <row r="51" spans="1:12" ht="15.75" customHeight="1" x14ac:dyDescent="0.25">
      <c r="A51" s="164" t="s">
        <v>35</v>
      </c>
      <c r="B51" s="203"/>
      <c r="C51" s="165"/>
      <c r="D51" s="131">
        <f>D21+D33+D43+D50+D36</f>
        <v>6497</v>
      </c>
      <c r="E51" s="74">
        <f>E21+E33+E43+E50+E36</f>
        <v>10607</v>
      </c>
      <c r="F51" s="131">
        <f t="shared" ref="F51:H51" si="14">F21+F33+F43+F50+F36</f>
        <v>103</v>
      </c>
      <c r="G51" s="131">
        <f t="shared" si="14"/>
        <v>5</v>
      </c>
      <c r="H51" s="131">
        <f t="shared" si="14"/>
        <v>516</v>
      </c>
      <c r="I51" s="131">
        <f>I21+I33+I43+I50+I36</f>
        <v>624</v>
      </c>
      <c r="J51" s="75">
        <f t="shared" si="11"/>
        <v>9.6044328151454508</v>
      </c>
      <c r="K51" s="75">
        <f t="shared" si="12"/>
        <v>5.882907513905911</v>
      </c>
      <c r="L51" s="22"/>
    </row>
    <row r="52" spans="1:12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x14ac:dyDescent="0.25">
      <c r="A53" s="22"/>
      <c r="B53" s="76" t="s">
        <v>139</v>
      </c>
      <c r="C53" s="77"/>
      <c r="D53" s="77"/>
      <c r="E53" s="22"/>
      <c r="F53" s="22"/>
      <c r="G53" s="22"/>
      <c r="H53" s="22"/>
      <c r="I53" s="22"/>
      <c r="J53" s="22"/>
      <c r="K53" s="22"/>
      <c r="L53" s="22"/>
    </row>
    <row r="54" spans="1:12" ht="15" customHeight="1" x14ac:dyDescent="0.25">
      <c r="A54" s="22"/>
      <c r="B54" s="78" t="s">
        <v>138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5" customHeight="1" x14ac:dyDescent="0.25">
      <c r="A55" s="22"/>
      <c r="B55" s="79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43.5" customHeight="1" x14ac:dyDescent="0.25">
      <c r="A56" s="80" t="s">
        <v>91</v>
      </c>
      <c r="B56" s="81" t="s">
        <v>31</v>
      </c>
      <c r="C56" s="82" t="s">
        <v>92</v>
      </c>
      <c r="D56" s="82" t="s">
        <v>93</v>
      </c>
      <c r="E56" s="83" t="s">
        <v>82</v>
      </c>
      <c r="F56" s="83" t="s">
        <v>83</v>
      </c>
      <c r="G56" s="84" t="s">
        <v>84</v>
      </c>
      <c r="H56" s="5" t="s">
        <v>117</v>
      </c>
      <c r="I56" s="21"/>
      <c r="J56" s="21"/>
      <c r="K56" s="85"/>
      <c r="L56" s="29"/>
    </row>
    <row r="57" spans="1:12" ht="33" customHeight="1" x14ac:dyDescent="0.25">
      <c r="A57" s="86">
        <v>1</v>
      </c>
      <c r="B57" s="134" t="s">
        <v>5</v>
      </c>
      <c r="C57" s="135" t="s">
        <v>148</v>
      </c>
      <c r="D57" s="88" t="s">
        <v>149</v>
      </c>
      <c r="E57" s="136">
        <v>12</v>
      </c>
      <c r="F57" s="136">
        <v>0</v>
      </c>
      <c r="G57" s="136">
        <v>0</v>
      </c>
      <c r="H57" s="137" t="s">
        <v>150</v>
      </c>
      <c r="I57" s="21"/>
      <c r="J57" s="21"/>
      <c r="K57" s="85"/>
      <c r="L57" s="29"/>
    </row>
    <row r="58" spans="1:12" ht="32.25" customHeight="1" x14ac:dyDescent="0.25">
      <c r="A58" s="86">
        <v>2</v>
      </c>
      <c r="B58" s="5" t="s">
        <v>10</v>
      </c>
      <c r="C58" s="139" t="s">
        <v>151</v>
      </c>
      <c r="D58" s="88" t="s">
        <v>152</v>
      </c>
      <c r="E58" s="136">
        <v>2</v>
      </c>
      <c r="F58" s="136">
        <v>0</v>
      </c>
      <c r="G58" s="136">
        <v>0</v>
      </c>
      <c r="H58" s="137" t="s">
        <v>153</v>
      </c>
      <c r="I58" s="21"/>
      <c r="J58" s="21"/>
      <c r="K58" s="85"/>
      <c r="L58" s="29"/>
    </row>
    <row r="59" spans="1:12" ht="33.75" customHeight="1" x14ac:dyDescent="0.25">
      <c r="A59" s="86">
        <v>3</v>
      </c>
      <c r="B59" s="5" t="s">
        <v>10</v>
      </c>
      <c r="C59" s="139" t="s">
        <v>95</v>
      </c>
      <c r="D59" s="88" t="s">
        <v>154</v>
      </c>
      <c r="E59" s="136">
        <v>1</v>
      </c>
      <c r="F59" s="136">
        <v>0</v>
      </c>
      <c r="G59" s="136">
        <v>0</v>
      </c>
      <c r="H59" s="138" t="s">
        <v>155</v>
      </c>
      <c r="I59" s="21"/>
      <c r="J59" s="21"/>
      <c r="K59" s="85"/>
      <c r="L59" s="29"/>
    </row>
    <row r="60" spans="1:12" ht="33.75" customHeight="1" x14ac:dyDescent="0.25">
      <c r="A60" s="86">
        <v>4</v>
      </c>
      <c r="B60" s="5" t="s">
        <v>10</v>
      </c>
      <c r="C60" s="139" t="s">
        <v>95</v>
      </c>
      <c r="D60" s="88" t="s">
        <v>156</v>
      </c>
      <c r="E60" s="136">
        <v>1</v>
      </c>
      <c r="F60" s="136">
        <v>0</v>
      </c>
      <c r="G60" s="136">
        <v>0</v>
      </c>
      <c r="H60" s="138" t="s">
        <v>157</v>
      </c>
      <c r="I60" s="21"/>
      <c r="J60" s="21"/>
      <c r="K60" s="85"/>
      <c r="L60" s="29"/>
    </row>
    <row r="61" spans="1:12" ht="33" customHeight="1" x14ac:dyDescent="0.25">
      <c r="A61" s="86">
        <v>5</v>
      </c>
      <c r="B61" s="5" t="s">
        <v>10</v>
      </c>
      <c r="C61" s="139" t="s">
        <v>95</v>
      </c>
      <c r="D61" s="140" t="s">
        <v>158</v>
      </c>
      <c r="E61" s="136">
        <v>1</v>
      </c>
      <c r="F61" s="136">
        <v>0</v>
      </c>
      <c r="G61" s="136">
        <v>0</v>
      </c>
      <c r="H61" s="138" t="s">
        <v>159</v>
      </c>
      <c r="I61" s="21"/>
      <c r="J61" s="21"/>
      <c r="K61" s="85"/>
      <c r="L61" s="29"/>
    </row>
    <row r="62" spans="1:12" ht="38.25" customHeight="1" x14ac:dyDescent="0.25">
      <c r="A62" s="86">
        <v>6</v>
      </c>
      <c r="B62" s="5" t="s">
        <v>10</v>
      </c>
      <c r="C62" s="139" t="s">
        <v>160</v>
      </c>
      <c r="D62" s="88" t="s">
        <v>161</v>
      </c>
      <c r="E62" s="136">
        <v>4</v>
      </c>
      <c r="F62" s="136">
        <v>0</v>
      </c>
      <c r="G62" s="136">
        <v>0</v>
      </c>
      <c r="H62" s="138" t="s">
        <v>162</v>
      </c>
      <c r="I62" s="21"/>
      <c r="J62" s="21"/>
      <c r="K62" s="85"/>
      <c r="L62" s="29"/>
    </row>
    <row r="63" spans="1:12" ht="35.25" customHeight="1" x14ac:dyDescent="0.25">
      <c r="A63" s="86">
        <v>7</v>
      </c>
      <c r="B63" s="5" t="s">
        <v>10</v>
      </c>
      <c r="C63" s="139" t="s">
        <v>163</v>
      </c>
      <c r="D63" s="88" t="s">
        <v>164</v>
      </c>
      <c r="E63" s="136">
        <v>3</v>
      </c>
      <c r="F63" s="136">
        <v>0</v>
      </c>
      <c r="G63" s="136">
        <v>0</v>
      </c>
      <c r="H63" s="138" t="s">
        <v>165</v>
      </c>
      <c r="I63" s="21"/>
      <c r="J63" s="21"/>
      <c r="K63" s="85"/>
      <c r="L63" s="29"/>
    </row>
    <row r="64" spans="1:12" ht="35.25" customHeight="1" x14ac:dyDescent="0.25">
      <c r="A64" s="132"/>
      <c r="B64" s="90" t="s">
        <v>166</v>
      </c>
      <c r="C64" s="91"/>
      <c r="D64" s="91"/>
      <c r="E64" s="92"/>
      <c r="F64" s="92"/>
      <c r="G64" s="92"/>
      <c r="H64" s="92"/>
      <c r="I64" s="21"/>
      <c r="J64" s="21"/>
      <c r="K64" s="85"/>
      <c r="L64" s="29"/>
    </row>
    <row r="65" spans="1:12" ht="35.25" customHeight="1" x14ac:dyDescent="0.25">
      <c r="A65" s="5">
        <v>1</v>
      </c>
      <c r="B65" s="5" t="s">
        <v>10</v>
      </c>
      <c r="C65" s="139" t="s">
        <v>151</v>
      </c>
      <c r="D65" s="88" t="s">
        <v>152</v>
      </c>
      <c r="E65" s="136">
        <v>2</v>
      </c>
      <c r="F65" s="136"/>
      <c r="G65" s="136"/>
      <c r="H65" s="137" t="s">
        <v>153</v>
      </c>
      <c r="I65" s="21"/>
      <c r="J65" s="21"/>
      <c r="K65" s="85"/>
      <c r="L65" s="29"/>
    </row>
    <row r="66" spans="1:12" ht="35.25" customHeight="1" x14ac:dyDescent="0.25">
      <c r="A66" s="5">
        <v>2</v>
      </c>
      <c r="B66" s="5" t="s">
        <v>10</v>
      </c>
      <c r="C66" s="139" t="s">
        <v>95</v>
      </c>
      <c r="D66" s="88" t="s">
        <v>154</v>
      </c>
      <c r="E66" s="136">
        <v>1</v>
      </c>
      <c r="F66" s="136">
        <v>0</v>
      </c>
      <c r="G66" s="136">
        <v>0</v>
      </c>
      <c r="H66" s="138" t="s">
        <v>155</v>
      </c>
      <c r="I66" s="21"/>
      <c r="J66" s="21"/>
      <c r="K66" s="85"/>
      <c r="L66" s="29"/>
    </row>
    <row r="67" spans="1:12" ht="35.25" customHeight="1" x14ac:dyDescent="0.25">
      <c r="A67" s="5">
        <v>3</v>
      </c>
      <c r="B67" s="5" t="s">
        <v>10</v>
      </c>
      <c r="C67" s="139" t="s">
        <v>95</v>
      </c>
      <c r="D67" s="88" t="s">
        <v>156</v>
      </c>
      <c r="E67" s="136">
        <v>1</v>
      </c>
      <c r="F67" s="136">
        <v>0</v>
      </c>
      <c r="G67" s="136">
        <v>0</v>
      </c>
      <c r="H67" s="138" t="s">
        <v>157</v>
      </c>
      <c r="I67" s="21"/>
      <c r="J67" s="21"/>
      <c r="K67" s="85"/>
      <c r="L67" s="29"/>
    </row>
    <row r="68" spans="1:12" ht="35.25" customHeight="1" x14ac:dyDescent="0.25">
      <c r="A68" s="5">
        <v>4</v>
      </c>
      <c r="B68" s="5" t="s">
        <v>10</v>
      </c>
      <c r="C68" s="139" t="s">
        <v>95</v>
      </c>
      <c r="D68" s="140" t="s">
        <v>158</v>
      </c>
      <c r="E68" s="136">
        <v>1</v>
      </c>
      <c r="F68" s="136">
        <v>0</v>
      </c>
      <c r="G68" s="136">
        <v>0</v>
      </c>
      <c r="H68" s="138" t="s">
        <v>159</v>
      </c>
      <c r="I68" s="21"/>
      <c r="J68" s="21"/>
      <c r="K68" s="85"/>
      <c r="L68" s="29"/>
    </row>
    <row r="69" spans="1:12" ht="35.25" customHeight="1" x14ac:dyDescent="0.25">
      <c r="A69" s="5">
        <v>5</v>
      </c>
      <c r="B69" s="5" t="s">
        <v>10</v>
      </c>
      <c r="C69" s="139" t="s">
        <v>160</v>
      </c>
      <c r="D69" s="88" t="s">
        <v>161</v>
      </c>
      <c r="E69" s="136">
        <v>4</v>
      </c>
      <c r="F69" s="136">
        <v>0</v>
      </c>
      <c r="G69" s="136">
        <v>0</v>
      </c>
      <c r="H69" s="138" t="s">
        <v>162</v>
      </c>
      <c r="I69" s="21"/>
      <c r="J69" s="21"/>
      <c r="K69" s="85"/>
      <c r="L69" s="29"/>
    </row>
    <row r="70" spans="1:12" ht="35.25" customHeight="1" x14ac:dyDescent="0.25">
      <c r="A70" s="5">
        <v>6</v>
      </c>
      <c r="B70" s="5" t="s">
        <v>10</v>
      </c>
      <c r="C70" s="139" t="s">
        <v>163</v>
      </c>
      <c r="D70" s="88" t="s">
        <v>164</v>
      </c>
      <c r="E70" s="136">
        <v>3</v>
      </c>
      <c r="F70" s="136">
        <v>0</v>
      </c>
      <c r="G70" s="136">
        <v>0</v>
      </c>
      <c r="H70" s="138" t="s">
        <v>165</v>
      </c>
      <c r="I70" s="21"/>
      <c r="J70" s="21"/>
      <c r="K70" s="85"/>
      <c r="L70" s="29"/>
    </row>
    <row r="71" spans="1:12" ht="24.95" customHeight="1" x14ac:dyDescent="0.25">
      <c r="A71" s="56"/>
      <c r="B71" s="90" t="s">
        <v>319</v>
      </c>
      <c r="C71" s="91"/>
      <c r="D71" s="91"/>
      <c r="E71" s="92"/>
      <c r="F71" s="92"/>
      <c r="G71" s="92"/>
      <c r="H71" s="92"/>
      <c r="I71" s="22"/>
      <c r="J71" s="22"/>
      <c r="K71" s="22"/>
      <c r="L71" s="22"/>
    </row>
    <row r="72" spans="1:12" ht="55.5" customHeight="1" x14ac:dyDescent="0.25">
      <c r="A72" s="5">
        <v>1</v>
      </c>
      <c r="B72" s="5" t="s">
        <v>10</v>
      </c>
      <c r="C72" s="146" t="s">
        <v>194</v>
      </c>
      <c r="D72" s="145" t="s">
        <v>320</v>
      </c>
      <c r="E72" s="134">
        <v>1</v>
      </c>
      <c r="F72" s="5">
        <v>0</v>
      </c>
      <c r="G72" s="5">
        <v>0</v>
      </c>
      <c r="H72" s="141" t="s">
        <v>321</v>
      </c>
      <c r="I72" s="28"/>
      <c r="J72" s="28"/>
      <c r="K72" s="9"/>
      <c r="L72" s="29"/>
    </row>
    <row r="73" spans="1:12" ht="58.5" customHeight="1" x14ac:dyDescent="0.25">
      <c r="A73" s="5">
        <v>2</v>
      </c>
      <c r="B73" s="5" t="s">
        <v>10</v>
      </c>
      <c r="C73" s="146" t="s">
        <v>194</v>
      </c>
      <c r="D73" s="145" t="s">
        <v>322</v>
      </c>
      <c r="E73" s="134">
        <v>1</v>
      </c>
      <c r="F73" s="5">
        <v>0</v>
      </c>
      <c r="G73" s="5">
        <v>0</v>
      </c>
      <c r="H73" s="141" t="s">
        <v>323</v>
      </c>
      <c r="I73" s="28"/>
      <c r="J73" s="28"/>
      <c r="K73" s="9"/>
      <c r="L73" s="29"/>
    </row>
    <row r="74" spans="1:12" ht="57.75" customHeight="1" x14ac:dyDescent="0.25">
      <c r="A74" s="5">
        <v>3</v>
      </c>
      <c r="B74" s="5" t="s">
        <v>10</v>
      </c>
      <c r="C74" s="146" t="s">
        <v>194</v>
      </c>
      <c r="D74" s="145" t="s">
        <v>324</v>
      </c>
      <c r="E74" s="134">
        <v>1</v>
      </c>
      <c r="F74" s="5">
        <v>0</v>
      </c>
      <c r="G74" s="5">
        <v>0</v>
      </c>
      <c r="H74" s="141" t="s">
        <v>325</v>
      </c>
      <c r="I74" s="28"/>
      <c r="J74" s="28"/>
      <c r="K74" s="9"/>
      <c r="L74" s="29"/>
    </row>
    <row r="75" spans="1:12" ht="57" customHeight="1" x14ac:dyDescent="0.25">
      <c r="A75" s="5">
        <v>4</v>
      </c>
      <c r="B75" s="5" t="s">
        <v>10</v>
      </c>
      <c r="C75" s="146" t="s">
        <v>194</v>
      </c>
      <c r="D75" s="145" t="s">
        <v>326</v>
      </c>
      <c r="E75" s="134">
        <v>1</v>
      </c>
      <c r="F75" s="5">
        <v>0</v>
      </c>
      <c r="G75" s="5">
        <v>0</v>
      </c>
      <c r="H75" s="141" t="s">
        <v>327</v>
      </c>
      <c r="I75" s="28"/>
      <c r="J75" s="28"/>
      <c r="K75" s="9"/>
      <c r="L75" s="29"/>
    </row>
    <row r="76" spans="1:12" ht="24.95" customHeight="1" x14ac:dyDescent="0.25">
      <c r="A76" s="32"/>
      <c r="B76" s="218" t="s">
        <v>229</v>
      </c>
      <c r="C76" s="218"/>
      <c r="D76" s="218"/>
      <c r="E76" s="218"/>
      <c r="F76" s="218"/>
      <c r="G76" s="32"/>
      <c r="H76" s="32"/>
      <c r="I76" s="28"/>
      <c r="J76" s="28"/>
      <c r="K76" s="9"/>
      <c r="L76" s="29"/>
    </row>
    <row r="77" spans="1:12" ht="24.95" customHeight="1" x14ac:dyDescent="0.25">
      <c r="A77" s="32"/>
      <c r="B77" s="219" t="s">
        <v>197</v>
      </c>
      <c r="C77" s="219"/>
      <c r="D77" s="33"/>
      <c r="E77" s="32"/>
      <c r="F77" s="32"/>
      <c r="G77" s="32"/>
      <c r="H77" s="32"/>
      <c r="I77" s="28"/>
      <c r="J77" s="28"/>
      <c r="K77" s="9"/>
      <c r="L77" s="29"/>
    </row>
    <row r="78" spans="1:12" ht="24.95" customHeight="1" x14ac:dyDescent="0.25">
      <c r="A78" s="81">
        <v>1</v>
      </c>
      <c r="B78" s="5" t="s">
        <v>10</v>
      </c>
      <c r="C78" s="141" t="s">
        <v>187</v>
      </c>
      <c r="D78" s="36" t="s">
        <v>188</v>
      </c>
      <c r="E78" s="93">
        <v>0</v>
      </c>
      <c r="F78" s="142">
        <v>1</v>
      </c>
      <c r="G78" s="5">
        <v>0</v>
      </c>
      <c r="H78" s="141" t="s">
        <v>189</v>
      </c>
      <c r="I78" s="28"/>
      <c r="J78" s="28"/>
      <c r="K78" s="9"/>
      <c r="L78" s="29"/>
    </row>
    <row r="79" spans="1:12" ht="24.95" customHeight="1" x14ac:dyDescent="0.25">
      <c r="A79" s="143">
        <v>2</v>
      </c>
      <c r="B79" s="5" t="s">
        <v>10</v>
      </c>
      <c r="C79" s="141" t="s">
        <v>94</v>
      </c>
      <c r="D79" s="144" t="s">
        <v>190</v>
      </c>
      <c r="E79" s="93">
        <v>0</v>
      </c>
      <c r="F79" s="142">
        <v>2</v>
      </c>
      <c r="G79" s="5">
        <v>0</v>
      </c>
      <c r="H79" s="141" t="s">
        <v>191</v>
      </c>
      <c r="I79" s="28"/>
      <c r="J79" s="28"/>
      <c r="K79" s="9"/>
      <c r="L79" s="29"/>
    </row>
    <row r="80" spans="1:12" ht="24.95" customHeight="1" x14ac:dyDescent="0.25">
      <c r="A80" s="143">
        <v>3</v>
      </c>
      <c r="B80" s="5" t="s">
        <v>10</v>
      </c>
      <c r="C80" s="141" t="s">
        <v>95</v>
      </c>
      <c r="D80" s="144" t="s">
        <v>192</v>
      </c>
      <c r="E80" s="93">
        <v>0</v>
      </c>
      <c r="F80" s="142">
        <v>1</v>
      </c>
      <c r="G80" s="5">
        <v>0</v>
      </c>
      <c r="H80" s="141" t="s">
        <v>193</v>
      </c>
      <c r="I80" s="28"/>
      <c r="J80" s="28"/>
      <c r="K80" s="9"/>
      <c r="L80" s="29"/>
    </row>
    <row r="81" spans="1:12" ht="45" customHeight="1" x14ac:dyDescent="0.25">
      <c r="A81" s="143">
        <v>4</v>
      </c>
      <c r="B81" s="5" t="s">
        <v>10</v>
      </c>
      <c r="C81" s="141" t="s">
        <v>194</v>
      </c>
      <c r="D81" s="144" t="s">
        <v>195</v>
      </c>
      <c r="E81" s="93">
        <v>0</v>
      </c>
      <c r="F81" s="134">
        <v>1</v>
      </c>
      <c r="G81" s="5">
        <v>0</v>
      </c>
      <c r="H81" s="141" t="s">
        <v>196</v>
      </c>
      <c r="I81" s="28"/>
      <c r="J81" s="28"/>
      <c r="K81" s="9"/>
      <c r="L81" s="29"/>
    </row>
    <row r="82" spans="1:12" ht="24.95" customHeight="1" x14ac:dyDescent="0.25">
      <c r="A82" s="61"/>
      <c r="B82" s="62"/>
      <c r="C82" s="62"/>
      <c r="D82" s="62"/>
      <c r="E82" s="62"/>
      <c r="F82" s="62"/>
      <c r="G82" s="61"/>
      <c r="H82" s="61"/>
      <c r="I82" s="28"/>
      <c r="J82" s="28"/>
      <c r="K82" s="9"/>
      <c r="L82" s="29"/>
    </row>
    <row r="83" spans="1:12" ht="45" customHeight="1" x14ac:dyDescent="0.25">
      <c r="A83" s="61"/>
      <c r="B83" s="222" t="s">
        <v>230</v>
      </c>
      <c r="C83" s="222"/>
      <c r="D83" s="222"/>
      <c r="E83" s="222"/>
      <c r="F83" s="222"/>
      <c r="G83" s="61"/>
      <c r="H83" s="61"/>
      <c r="I83" s="28"/>
      <c r="J83" s="28"/>
      <c r="K83" s="9"/>
      <c r="L83" s="29"/>
    </row>
    <row r="84" spans="1:12" ht="24.95" customHeight="1" x14ac:dyDescent="0.25">
      <c r="A84" s="61"/>
      <c r="B84" s="221" t="s">
        <v>231</v>
      </c>
      <c r="C84" s="221"/>
      <c r="D84" s="62"/>
      <c r="E84" s="62"/>
      <c r="F84" s="62"/>
      <c r="G84" s="61"/>
      <c r="H84" s="61"/>
      <c r="I84" s="28"/>
      <c r="J84" s="28"/>
      <c r="K84" s="9"/>
      <c r="L84" s="29"/>
    </row>
    <row r="85" spans="1:12" ht="47.25" customHeight="1" x14ac:dyDescent="0.25">
      <c r="A85" s="5">
        <v>1</v>
      </c>
      <c r="B85" s="81" t="s">
        <v>5</v>
      </c>
      <c r="C85" s="141" t="s">
        <v>198</v>
      </c>
      <c r="D85" s="145" t="s">
        <v>199</v>
      </c>
      <c r="E85" s="5">
        <v>0</v>
      </c>
      <c r="F85" s="5">
        <v>0</v>
      </c>
      <c r="G85" s="142">
        <v>21</v>
      </c>
      <c r="H85" s="141" t="s">
        <v>200</v>
      </c>
      <c r="I85" s="28"/>
      <c r="J85" s="28"/>
      <c r="K85" s="9"/>
      <c r="L85" s="29"/>
    </row>
    <row r="86" spans="1:12" ht="39" customHeight="1" x14ac:dyDescent="0.25">
      <c r="A86" s="5">
        <v>2</v>
      </c>
      <c r="B86" s="81" t="s">
        <v>5</v>
      </c>
      <c r="C86" s="141" t="s">
        <v>198</v>
      </c>
      <c r="D86" s="145" t="s">
        <v>201</v>
      </c>
      <c r="E86" s="5">
        <v>0</v>
      </c>
      <c r="F86" s="5">
        <v>0</v>
      </c>
      <c r="G86" s="142">
        <v>18</v>
      </c>
      <c r="H86" s="141" t="s">
        <v>202</v>
      </c>
      <c r="I86" s="28"/>
      <c r="J86" s="28"/>
      <c r="K86" s="9"/>
      <c r="L86" s="29"/>
    </row>
    <row r="87" spans="1:12" ht="42" customHeight="1" x14ac:dyDescent="0.25">
      <c r="A87" s="5">
        <v>3</v>
      </c>
      <c r="B87" s="81" t="s">
        <v>5</v>
      </c>
      <c r="C87" s="141" t="s">
        <v>203</v>
      </c>
      <c r="D87" s="145" t="s">
        <v>204</v>
      </c>
      <c r="E87" s="5">
        <v>0</v>
      </c>
      <c r="F87" s="5">
        <v>0</v>
      </c>
      <c r="G87" s="134">
        <v>12</v>
      </c>
      <c r="H87" s="141" t="s">
        <v>205</v>
      </c>
      <c r="I87" s="28"/>
      <c r="J87" s="28"/>
      <c r="K87" s="9"/>
      <c r="L87" s="29"/>
    </row>
    <row r="88" spans="1:12" ht="39" customHeight="1" x14ac:dyDescent="0.25">
      <c r="A88" s="5">
        <v>4</v>
      </c>
      <c r="B88" s="81" t="s">
        <v>5</v>
      </c>
      <c r="C88" s="141" t="s">
        <v>203</v>
      </c>
      <c r="D88" s="145" t="s">
        <v>206</v>
      </c>
      <c r="E88" s="5">
        <v>0</v>
      </c>
      <c r="F88" s="5">
        <v>0</v>
      </c>
      <c r="G88" s="134">
        <v>2</v>
      </c>
      <c r="H88" s="141" t="s">
        <v>205</v>
      </c>
      <c r="I88" s="28"/>
      <c r="J88" s="28"/>
      <c r="K88" s="9"/>
      <c r="L88" s="29"/>
    </row>
    <row r="89" spans="1:12" ht="24.95" customHeight="1" x14ac:dyDescent="0.25">
      <c r="A89" s="5">
        <v>5</v>
      </c>
      <c r="B89" s="81" t="s">
        <v>5</v>
      </c>
      <c r="C89" s="141" t="s">
        <v>207</v>
      </c>
      <c r="D89" s="145" t="s">
        <v>208</v>
      </c>
      <c r="E89" s="5">
        <v>0</v>
      </c>
      <c r="F89" s="5">
        <v>0</v>
      </c>
      <c r="G89" s="134">
        <v>1</v>
      </c>
      <c r="H89" s="141" t="s">
        <v>209</v>
      </c>
      <c r="I89" s="28"/>
      <c r="J89" s="28"/>
      <c r="K89" s="9"/>
      <c r="L89" s="29"/>
    </row>
    <row r="90" spans="1:12" ht="24.95" customHeight="1" x14ac:dyDescent="0.25">
      <c r="A90" s="5">
        <v>6</v>
      </c>
      <c r="B90" s="5" t="s">
        <v>10</v>
      </c>
      <c r="C90" s="146" t="s">
        <v>115</v>
      </c>
      <c r="D90" s="145" t="s">
        <v>210</v>
      </c>
      <c r="E90" s="5">
        <v>0</v>
      </c>
      <c r="F90" s="5">
        <v>0</v>
      </c>
      <c r="G90" s="142">
        <v>2</v>
      </c>
      <c r="H90" s="141" t="s">
        <v>211</v>
      </c>
      <c r="I90" s="28"/>
      <c r="J90" s="28"/>
      <c r="K90" s="9"/>
      <c r="L90" s="29"/>
    </row>
    <row r="91" spans="1:12" ht="24.95" customHeight="1" x14ac:dyDescent="0.25">
      <c r="A91" s="5">
        <v>7</v>
      </c>
      <c r="B91" s="5" t="s">
        <v>10</v>
      </c>
      <c r="C91" s="146" t="s">
        <v>115</v>
      </c>
      <c r="D91" s="145" t="s">
        <v>212</v>
      </c>
      <c r="E91" s="5">
        <v>0</v>
      </c>
      <c r="F91" s="5">
        <v>0</v>
      </c>
      <c r="G91" s="142">
        <v>6</v>
      </c>
      <c r="H91" s="141" t="s">
        <v>213</v>
      </c>
      <c r="I91" s="28"/>
      <c r="J91" s="28"/>
      <c r="K91" s="9"/>
      <c r="L91" s="29"/>
    </row>
    <row r="92" spans="1:12" ht="24.95" customHeight="1" x14ac:dyDescent="0.25">
      <c r="A92" s="5">
        <v>8</v>
      </c>
      <c r="B92" s="5" t="s">
        <v>10</v>
      </c>
      <c r="C92" s="141" t="s">
        <v>94</v>
      </c>
      <c r="D92" s="145" t="s">
        <v>214</v>
      </c>
      <c r="E92" s="5">
        <v>0</v>
      </c>
      <c r="F92" s="5">
        <v>0</v>
      </c>
      <c r="G92" s="147">
        <v>4</v>
      </c>
      <c r="H92" s="141" t="s">
        <v>215</v>
      </c>
      <c r="I92" s="28"/>
      <c r="J92" s="28"/>
      <c r="K92" s="9"/>
      <c r="L92" s="29"/>
    </row>
    <row r="93" spans="1:12" ht="24.95" customHeight="1" x14ac:dyDescent="0.25">
      <c r="A93" s="5">
        <v>9</v>
      </c>
      <c r="B93" s="5" t="s">
        <v>10</v>
      </c>
      <c r="C93" s="141" t="s">
        <v>94</v>
      </c>
      <c r="D93" s="145" t="s">
        <v>216</v>
      </c>
      <c r="E93" s="5">
        <v>0</v>
      </c>
      <c r="F93" s="5">
        <v>0</v>
      </c>
      <c r="G93" s="147">
        <v>3</v>
      </c>
      <c r="H93" s="141" t="s">
        <v>217</v>
      </c>
      <c r="I93" s="28"/>
      <c r="J93" s="28"/>
      <c r="K93" s="9"/>
      <c r="L93" s="29"/>
    </row>
    <row r="94" spans="1:12" ht="24.95" customHeight="1" x14ac:dyDescent="0.25">
      <c r="A94" s="5">
        <v>10</v>
      </c>
      <c r="B94" s="5" t="s">
        <v>10</v>
      </c>
      <c r="C94" s="141" t="s">
        <v>194</v>
      </c>
      <c r="D94" s="145" t="s">
        <v>218</v>
      </c>
      <c r="E94" s="5">
        <v>0</v>
      </c>
      <c r="F94" s="5">
        <v>0</v>
      </c>
      <c r="G94" s="134">
        <v>2</v>
      </c>
      <c r="H94" s="141" t="s">
        <v>219</v>
      </c>
      <c r="I94" s="28"/>
      <c r="J94" s="28"/>
      <c r="K94" s="9"/>
      <c r="L94" s="29"/>
    </row>
    <row r="95" spans="1:12" ht="24.95" customHeight="1" x14ac:dyDescent="0.25">
      <c r="A95" s="5">
        <v>11</v>
      </c>
      <c r="B95" s="5" t="s">
        <v>10</v>
      </c>
      <c r="C95" s="141" t="s">
        <v>194</v>
      </c>
      <c r="D95" s="145" t="s">
        <v>220</v>
      </c>
      <c r="E95" s="5">
        <v>0</v>
      </c>
      <c r="F95" s="5">
        <v>0</v>
      </c>
      <c r="G95" s="134">
        <v>2</v>
      </c>
      <c r="H95" s="141" t="s">
        <v>219</v>
      </c>
      <c r="I95" s="28"/>
      <c r="J95" s="28"/>
      <c r="K95" s="9"/>
      <c r="L95" s="29"/>
    </row>
    <row r="96" spans="1:12" ht="24.95" customHeight="1" x14ac:dyDescent="0.25">
      <c r="A96" s="5">
        <v>12</v>
      </c>
      <c r="B96" s="5" t="s">
        <v>10</v>
      </c>
      <c r="C96" s="141" t="s">
        <v>132</v>
      </c>
      <c r="D96" s="145" t="s">
        <v>221</v>
      </c>
      <c r="E96" s="5">
        <v>0</v>
      </c>
      <c r="F96" s="5">
        <v>0</v>
      </c>
      <c r="G96" s="134">
        <v>1</v>
      </c>
      <c r="H96" s="141" t="s">
        <v>222</v>
      </c>
      <c r="I96" s="28"/>
      <c r="J96" s="28"/>
      <c r="K96" s="9"/>
      <c r="L96" s="29"/>
    </row>
    <row r="97" spans="1:12" ht="24.95" customHeight="1" x14ac:dyDescent="0.25">
      <c r="A97" s="5">
        <v>13</v>
      </c>
      <c r="B97" s="5" t="s">
        <v>10</v>
      </c>
      <c r="C97" s="141" t="s">
        <v>116</v>
      </c>
      <c r="D97" s="145" t="s">
        <v>223</v>
      </c>
      <c r="E97" s="5">
        <v>0</v>
      </c>
      <c r="F97" s="5">
        <v>0</v>
      </c>
      <c r="G97" s="134">
        <v>5</v>
      </c>
      <c r="H97" s="141" t="s">
        <v>224</v>
      </c>
      <c r="I97" s="28"/>
      <c r="J97" s="28"/>
      <c r="K97" s="9"/>
      <c r="L97" s="29"/>
    </row>
    <row r="98" spans="1:12" ht="24.95" customHeight="1" x14ac:dyDescent="0.25">
      <c r="A98" s="5">
        <v>14</v>
      </c>
      <c r="B98" s="5" t="s">
        <v>10</v>
      </c>
      <c r="C98" s="141" t="s">
        <v>163</v>
      </c>
      <c r="D98" s="145" t="s">
        <v>225</v>
      </c>
      <c r="E98" s="5">
        <v>0</v>
      </c>
      <c r="F98" s="5">
        <v>0</v>
      </c>
      <c r="G98" s="134">
        <v>2</v>
      </c>
      <c r="H98" s="141" t="s">
        <v>226</v>
      </c>
      <c r="I98" s="28"/>
      <c r="J98" s="28"/>
      <c r="K98" s="9"/>
      <c r="L98" s="29"/>
    </row>
    <row r="99" spans="1:12" ht="24.95" customHeight="1" x14ac:dyDescent="0.25">
      <c r="A99" s="5">
        <v>15</v>
      </c>
      <c r="B99" s="5" t="s">
        <v>10</v>
      </c>
      <c r="C99" s="141" t="s">
        <v>116</v>
      </c>
      <c r="D99" s="145" t="s">
        <v>227</v>
      </c>
      <c r="E99" s="5">
        <v>0</v>
      </c>
      <c r="F99" s="5">
        <v>0</v>
      </c>
      <c r="G99" s="134">
        <v>2</v>
      </c>
      <c r="H99" s="141" t="s">
        <v>228</v>
      </c>
      <c r="I99" s="28"/>
      <c r="J99" s="28"/>
      <c r="K99" s="9"/>
      <c r="L99" s="29"/>
    </row>
    <row r="100" spans="1:12" ht="47.25" customHeight="1" x14ac:dyDescent="0.25">
      <c r="A100" s="61"/>
      <c r="B100" s="220" t="s">
        <v>250</v>
      </c>
      <c r="C100" s="220"/>
      <c r="D100" s="62"/>
      <c r="E100" s="62"/>
      <c r="F100" s="62"/>
      <c r="G100" s="61"/>
      <c r="H100" s="61"/>
      <c r="I100" s="28"/>
      <c r="J100" s="28"/>
      <c r="K100" s="9"/>
      <c r="L100" s="29"/>
    </row>
    <row r="101" spans="1:12" ht="36.75" customHeight="1" x14ac:dyDescent="0.25">
      <c r="A101" s="81">
        <v>1</v>
      </c>
      <c r="B101" s="81" t="s">
        <v>5</v>
      </c>
      <c r="C101" s="141" t="s">
        <v>232</v>
      </c>
      <c r="D101" s="145" t="s">
        <v>233</v>
      </c>
      <c r="E101" s="5">
        <v>0</v>
      </c>
      <c r="F101" s="5">
        <v>0</v>
      </c>
      <c r="G101" s="142">
        <v>29</v>
      </c>
      <c r="H101" s="141" t="s">
        <v>234</v>
      </c>
      <c r="I101" s="28"/>
      <c r="J101" s="28"/>
      <c r="K101" s="9"/>
      <c r="L101" s="29"/>
    </row>
    <row r="102" spans="1:12" ht="27.75" customHeight="1" x14ac:dyDescent="0.25">
      <c r="A102" s="148">
        <v>2</v>
      </c>
      <c r="B102" s="81" t="s">
        <v>5</v>
      </c>
      <c r="C102" s="141" t="s">
        <v>235</v>
      </c>
      <c r="D102" s="145" t="s">
        <v>236</v>
      </c>
      <c r="E102" s="5">
        <v>0</v>
      </c>
      <c r="F102" s="5">
        <v>0</v>
      </c>
      <c r="G102" s="142">
        <v>71</v>
      </c>
      <c r="H102" s="141" t="s">
        <v>237</v>
      </c>
      <c r="I102" s="28"/>
      <c r="J102" s="28"/>
      <c r="K102" s="9"/>
      <c r="L102" s="29"/>
    </row>
    <row r="103" spans="1:12" ht="36" customHeight="1" x14ac:dyDescent="0.25">
      <c r="A103" s="148">
        <v>3</v>
      </c>
      <c r="B103" s="81" t="s">
        <v>5</v>
      </c>
      <c r="C103" s="141" t="s">
        <v>207</v>
      </c>
      <c r="D103" s="145" t="s">
        <v>238</v>
      </c>
      <c r="E103" s="5">
        <v>0</v>
      </c>
      <c r="F103" s="5">
        <v>0</v>
      </c>
      <c r="G103" s="134">
        <v>45</v>
      </c>
      <c r="H103" s="141" t="s">
        <v>239</v>
      </c>
      <c r="I103" s="28"/>
      <c r="J103" s="28"/>
      <c r="K103" s="9"/>
      <c r="L103" s="29"/>
    </row>
    <row r="104" spans="1:12" ht="24.95" customHeight="1" x14ac:dyDescent="0.25">
      <c r="A104" s="148">
        <v>4</v>
      </c>
      <c r="B104" s="81" t="s">
        <v>5</v>
      </c>
      <c r="C104" s="141" t="s">
        <v>207</v>
      </c>
      <c r="D104" s="145" t="s">
        <v>240</v>
      </c>
      <c r="E104" s="5">
        <v>0</v>
      </c>
      <c r="F104" s="5">
        <v>0</v>
      </c>
      <c r="G104" s="134">
        <v>5</v>
      </c>
      <c r="H104" s="141" t="s">
        <v>239</v>
      </c>
      <c r="I104" s="28"/>
      <c r="J104" s="28"/>
      <c r="K104" s="9"/>
      <c r="L104" s="29"/>
    </row>
    <row r="105" spans="1:12" ht="24.95" customHeight="1" x14ac:dyDescent="0.25">
      <c r="A105" s="148">
        <v>5</v>
      </c>
      <c r="B105" s="81" t="s">
        <v>5</v>
      </c>
      <c r="C105" s="141" t="s">
        <v>207</v>
      </c>
      <c r="D105" s="145" t="s">
        <v>241</v>
      </c>
      <c r="E105" s="5">
        <v>0</v>
      </c>
      <c r="F105" s="5">
        <v>0</v>
      </c>
      <c r="G105" s="142">
        <v>1</v>
      </c>
      <c r="H105" s="141" t="s">
        <v>242</v>
      </c>
      <c r="I105" s="28"/>
      <c r="J105" s="28"/>
      <c r="K105" s="9"/>
      <c r="L105" s="29"/>
    </row>
    <row r="106" spans="1:12" ht="30" customHeight="1" x14ac:dyDescent="0.25">
      <c r="A106" s="148">
        <v>6</v>
      </c>
      <c r="B106" s="81" t="s">
        <v>5</v>
      </c>
      <c r="C106" s="141" t="s">
        <v>133</v>
      </c>
      <c r="D106" s="145" t="s">
        <v>243</v>
      </c>
      <c r="E106" s="5">
        <v>0</v>
      </c>
      <c r="F106" s="5">
        <v>0</v>
      </c>
      <c r="G106" s="134">
        <v>17</v>
      </c>
      <c r="H106" s="141" t="s">
        <v>244</v>
      </c>
      <c r="I106" s="28"/>
      <c r="J106" s="28"/>
      <c r="K106" s="9"/>
      <c r="L106" s="29"/>
    </row>
    <row r="107" spans="1:12" ht="24.95" customHeight="1" x14ac:dyDescent="0.25">
      <c r="A107" s="148">
        <v>7</v>
      </c>
      <c r="B107" s="5" t="s">
        <v>10</v>
      </c>
      <c r="C107" s="141" t="s">
        <v>187</v>
      </c>
      <c r="D107" s="145" t="s">
        <v>245</v>
      </c>
      <c r="E107" s="93">
        <v>0</v>
      </c>
      <c r="F107" s="5">
        <v>0</v>
      </c>
      <c r="G107" s="142">
        <v>4</v>
      </c>
      <c r="H107" s="141" t="s">
        <v>246</v>
      </c>
      <c r="I107" s="28"/>
      <c r="J107" s="28"/>
      <c r="K107" s="9"/>
      <c r="L107" s="29"/>
    </row>
    <row r="108" spans="1:12" ht="24.95" customHeight="1" x14ac:dyDescent="0.25">
      <c r="A108" s="148">
        <v>8</v>
      </c>
      <c r="B108" s="5" t="s">
        <v>10</v>
      </c>
      <c r="C108" s="141" t="s">
        <v>94</v>
      </c>
      <c r="D108" s="145" t="s">
        <v>236</v>
      </c>
      <c r="E108" s="93">
        <v>0</v>
      </c>
      <c r="F108" s="5">
        <v>0</v>
      </c>
      <c r="G108" s="142">
        <v>10</v>
      </c>
      <c r="H108" s="141" t="s">
        <v>247</v>
      </c>
      <c r="I108" s="28"/>
      <c r="J108" s="28"/>
      <c r="K108" s="9"/>
      <c r="L108" s="29"/>
    </row>
    <row r="109" spans="1:12" ht="24.95" customHeight="1" x14ac:dyDescent="0.25">
      <c r="A109" s="148">
        <v>9</v>
      </c>
      <c r="B109" s="5" t="s">
        <v>10</v>
      </c>
      <c r="C109" s="141" t="s">
        <v>95</v>
      </c>
      <c r="D109" s="145" t="s">
        <v>238</v>
      </c>
      <c r="E109" s="93">
        <v>0</v>
      </c>
      <c r="F109" s="5">
        <v>0</v>
      </c>
      <c r="G109" s="142">
        <v>15</v>
      </c>
      <c r="H109" s="141" t="s">
        <v>248</v>
      </c>
      <c r="I109" s="28"/>
      <c r="J109" s="28"/>
      <c r="K109" s="9"/>
      <c r="L109" s="29"/>
    </row>
    <row r="110" spans="1:12" ht="24.95" customHeight="1" x14ac:dyDescent="0.25">
      <c r="A110" s="148">
        <v>10</v>
      </c>
      <c r="B110" s="5" t="s">
        <v>10</v>
      </c>
      <c r="C110" s="141" t="s">
        <v>132</v>
      </c>
      <c r="D110" s="145" t="s">
        <v>240</v>
      </c>
      <c r="E110" s="93">
        <v>0</v>
      </c>
      <c r="F110" s="5">
        <v>0</v>
      </c>
      <c r="G110" s="134">
        <v>1</v>
      </c>
      <c r="H110" s="141" t="s">
        <v>249</v>
      </c>
      <c r="I110" s="28"/>
      <c r="J110" s="28"/>
      <c r="K110" s="9"/>
      <c r="L110" s="29"/>
    </row>
    <row r="111" spans="1:12" ht="38.25" customHeight="1" x14ac:dyDescent="0.25">
      <c r="A111" s="11"/>
      <c r="B111" s="220" t="s">
        <v>267</v>
      </c>
      <c r="C111" s="220"/>
      <c r="D111" s="87"/>
      <c r="E111" s="89"/>
      <c r="F111" s="89"/>
      <c r="G111" s="89"/>
      <c r="H111" s="87"/>
      <c r="I111" s="28"/>
      <c r="J111" s="28"/>
      <c r="K111" s="9"/>
      <c r="L111" s="29"/>
    </row>
    <row r="112" spans="1:12" ht="35.25" customHeight="1" x14ac:dyDescent="0.25">
      <c r="A112" s="5">
        <v>1</v>
      </c>
      <c r="B112" s="5" t="s">
        <v>5</v>
      </c>
      <c r="C112" s="141" t="s">
        <v>235</v>
      </c>
      <c r="D112" s="149" t="s">
        <v>251</v>
      </c>
      <c r="E112" s="5">
        <v>0</v>
      </c>
      <c r="F112" s="5">
        <v>0</v>
      </c>
      <c r="G112" s="142">
        <v>72</v>
      </c>
      <c r="H112" s="141" t="s">
        <v>237</v>
      </c>
      <c r="I112" s="28"/>
      <c r="J112" s="28"/>
      <c r="K112" s="9"/>
      <c r="L112" s="29"/>
    </row>
    <row r="113" spans="1:12" ht="33.75" customHeight="1" x14ac:dyDescent="0.25">
      <c r="A113" s="5">
        <v>2</v>
      </c>
      <c r="B113" s="5" t="s">
        <v>5</v>
      </c>
      <c r="C113" s="141" t="s">
        <v>252</v>
      </c>
      <c r="D113" s="150" t="s">
        <v>253</v>
      </c>
      <c r="E113" s="5">
        <v>0</v>
      </c>
      <c r="F113" s="5">
        <v>0</v>
      </c>
      <c r="G113" s="134">
        <v>2</v>
      </c>
      <c r="H113" s="141" t="s">
        <v>254</v>
      </c>
      <c r="I113" s="28"/>
      <c r="J113" s="28" t="s">
        <v>328</v>
      </c>
      <c r="K113" s="9"/>
      <c r="L113" s="29"/>
    </row>
    <row r="114" spans="1:12" ht="24.95" customHeight="1" x14ac:dyDescent="0.25">
      <c r="A114" s="5">
        <v>3</v>
      </c>
      <c r="B114" s="5" t="s">
        <v>5</v>
      </c>
      <c r="C114" s="141" t="s">
        <v>207</v>
      </c>
      <c r="D114" s="151" t="s">
        <v>255</v>
      </c>
      <c r="E114" s="5">
        <v>0</v>
      </c>
      <c r="F114" s="5">
        <v>0</v>
      </c>
      <c r="G114" s="134">
        <v>10</v>
      </c>
      <c r="H114" s="141" t="s">
        <v>239</v>
      </c>
      <c r="I114" s="28"/>
      <c r="J114" s="28"/>
      <c r="K114" s="9"/>
      <c r="L114" s="29"/>
    </row>
    <row r="115" spans="1:12" ht="33" customHeight="1" x14ac:dyDescent="0.25">
      <c r="A115" s="5">
        <v>4</v>
      </c>
      <c r="B115" s="5" t="s">
        <v>5</v>
      </c>
      <c r="C115" s="141" t="s">
        <v>207</v>
      </c>
      <c r="D115" s="152" t="s">
        <v>256</v>
      </c>
      <c r="E115" s="5">
        <v>0</v>
      </c>
      <c r="F115" s="5">
        <v>0</v>
      </c>
      <c r="G115" s="134">
        <v>2</v>
      </c>
      <c r="H115" s="141" t="s">
        <v>242</v>
      </c>
      <c r="I115" s="28"/>
      <c r="J115" s="28"/>
      <c r="K115" s="9"/>
      <c r="L115" s="29"/>
    </row>
    <row r="116" spans="1:12" ht="42" customHeight="1" x14ac:dyDescent="0.25">
      <c r="A116" s="5">
        <v>5</v>
      </c>
      <c r="B116" s="5" t="s">
        <v>5</v>
      </c>
      <c r="C116" s="141" t="s">
        <v>207</v>
      </c>
      <c r="D116" s="152" t="s">
        <v>257</v>
      </c>
      <c r="E116" s="5">
        <v>0</v>
      </c>
      <c r="F116" s="5">
        <v>0</v>
      </c>
      <c r="G116" s="134">
        <v>2</v>
      </c>
      <c r="H116" s="141" t="s">
        <v>258</v>
      </c>
      <c r="I116" s="28"/>
      <c r="J116" s="28"/>
      <c r="K116" s="9"/>
      <c r="L116" s="29"/>
    </row>
    <row r="117" spans="1:12" ht="24.95" customHeight="1" x14ac:dyDescent="0.25">
      <c r="A117" s="5">
        <v>6</v>
      </c>
      <c r="B117" s="5" t="s">
        <v>5</v>
      </c>
      <c r="C117" s="141" t="s">
        <v>207</v>
      </c>
      <c r="D117" s="152" t="s">
        <v>259</v>
      </c>
      <c r="E117" s="5">
        <v>0</v>
      </c>
      <c r="F117" s="5">
        <v>0</v>
      </c>
      <c r="G117" s="134">
        <v>4</v>
      </c>
      <c r="H117" s="141" t="s">
        <v>260</v>
      </c>
      <c r="I117" s="28"/>
      <c r="J117" s="28"/>
      <c r="K117" s="9"/>
      <c r="L117" s="29"/>
    </row>
    <row r="118" spans="1:12" ht="24.95" customHeight="1" x14ac:dyDescent="0.25">
      <c r="A118" s="5">
        <v>7</v>
      </c>
      <c r="B118" s="5" t="s">
        <v>5</v>
      </c>
      <c r="C118" s="141" t="s">
        <v>207</v>
      </c>
      <c r="D118" s="149" t="s">
        <v>261</v>
      </c>
      <c r="E118" s="5">
        <v>0</v>
      </c>
      <c r="F118" s="5">
        <v>0</v>
      </c>
      <c r="G118" s="134">
        <v>6</v>
      </c>
      <c r="H118" s="141" t="s">
        <v>258</v>
      </c>
      <c r="I118" s="28"/>
      <c r="J118" s="28"/>
      <c r="K118" s="9"/>
      <c r="L118" s="29"/>
    </row>
    <row r="119" spans="1:12" ht="24.95" customHeight="1" x14ac:dyDescent="0.25">
      <c r="A119" s="5">
        <v>8</v>
      </c>
      <c r="B119" s="5" t="s">
        <v>10</v>
      </c>
      <c r="C119" s="141" t="s">
        <v>94</v>
      </c>
      <c r="D119" s="149" t="s">
        <v>262</v>
      </c>
      <c r="E119" s="5">
        <v>0</v>
      </c>
      <c r="F119" s="5">
        <v>0</v>
      </c>
      <c r="G119" s="142">
        <v>7</v>
      </c>
      <c r="H119" s="141" t="s">
        <v>263</v>
      </c>
      <c r="I119" s="28"/>
      <c r="J119" s="28"/>
      <c r="K119" s="9"/>
      <c r="L119" s="29"/>
    </row>
    <row r="120" spans="1:12" ht="24.95" customHeight="1" x14ac:dyDescent="0.25">
      <c r="A120" s="5">
        <v>9</v>
      </c>
      <c r="B120" s="5" t="s">
        <v>10</v>
      </c>
      <c r="C120" s="141" t="s">
        <v>95</v>
      </c>
      <c r="D120" s="150" t="s">
        <v>264</v>
      </c>
      <c r="E120" s="5">
        <v>0</v>
      </c>
      <c r="F120" s="5">
        <v>0</v>
      </c>
      <c r="G120" s="142">
        <v>20</v>
      </c>
      <c r="H120" s="141" t="s">
        <v>248</v>
      </c>
      <c r="I120" s="28"/>
      <c r="J120" s="28"/>
      <c r="K120" s="9"/>
      <c r="L120" s="29"/>
    </row>
    <row r="121" spans="1:12" ht="24.95" customHeight="1" x14ac:dyDescent="0.25">
      <c r="A121" s="5">
        <v>10</v>
      </c>
      <c r="B121" s="5" t="s">
        <v>10</v>
      </c>
      <c r="C121" s="141" t="s">
        <v>116</v>
      </c>
      <c r="D121" s="152" t="s">
        <v>265</v>
      </c>
      <c r="E121" s="5">
        <v>0</v>
      </c>
      <c r="F121" s="5">
        <v>0</v>
      </c>
      <c r="G121" s="153">
        <v>20</v>
      </c>
      <c r="H121" s="141" t="s">
        <v>266</v>
      </c>
      <c r="I121" s="29"/>
      <c r="J121" s="29"/>
      <c r="K121" s="29"/>
      <c r="L121" s="29"/>
    </row>
    <row r="122" spans="1:12" ht="36.75" customHeight="1" x14ac:dyDescent="0.25">
      <c r="A122" s="63"/>
      <c r="B122" s="220" t="s">
        <v>315</v>
      </c>
      <c r="C122" s="220"/>
      <c r="D122" s="220"/>
      <c r="E122" s="63"/>
      <c r="F122" s="63"/>
      <c r="G122" s="65"/>
      <c r="H122" s="64"/>
      <c r="I122" s="21"/>
      <c r="J122" s="21"/>
      <c r="K122" s="94"/>
      <c r="L122" s="29"/>
    </row>
    <row r="123" spans="1:12" ht="24.95" customHeight="1" x14ac:dyDescent="0.25">
      <c r="A123" s="81">
        <v>1</v>
      </c>
      <c r="B123" s="81" t="s">
        <v>5</v>
      </c>
      <c r="C123" s="141" t="s">
        <v>268</v>
      </c>
      <c r="D123" s="145" t="s">
        <v>269</v>
      </c>
      <c r="E123" s="5">
        <v>0</v>
      </c>
      <c r="F123" s="5">
        <v>0</v>
      </c>
      <c r="G123" s="134">
        <v>30</v>
      </c>
      <c r="H123" s="141" t="s">
        <v>270</v>
      </c>
      <c r="I123" s="21"/>
      <c r="J123" s="21"/>
      <c r="K123" s="94"/>
      <c r="L123" s="29"/>
    </row>
    <row r="124" spans="1:12" ht="24.95" customHeight="1" x14ac:dyDescent="0.25">
      <c r="A124" s="81">
        <v>2</v>
      </c>
      <c r="B124" s="5" t="s">
        <v>10</v>
      </c>
      <c r="C124" s="146" t="s">
        <v>115</v>
      </c>
      <c r="D124" s="145" t="s">
        <v>271</v>
      </c>
      <c r="E124" s="5">
        <v>0</v>
      </c>
      <c r="F124" s="5">
        <v>0</v>
      </c>
      <c r="G124" s="142">
        <v>2</v>
      </c>
      <c r="H124" s="141" t="s">
        <v>211</v>
      </c>
      <c r="I124" s="21"/>
      <c r="J124" s="21"/>
      <c r="K124" s="94"/>
      <c r="L124" s="29"/>
    </row>
    <row r="125" spans="1:12" ht="24.95" customHeight="1" x14ac:dyDescent="0.25">
      <c r="A125" s="81">
        <v>3</v>
      </c>
      <c r="B125" s="5" t="s">
        <v>10</v>
      </c>
      <c r="C125" s="146" t="s">
        <v>115</v>
      </c>
      <c r="D125" s="145" t="s">
        <v>272</v>
      </c>
      <c r="E125" s="5">
        <v>0</v>
      </c>
      <c r="F125" s="5">
        <v>0</v>
      </c>
      <c r="G125" s="142">
        <v>2</v>
      </c>
      <c r="H125" s="141" t="s">
        <v>213</v>
      </c>
      <c r="I125" s="21"/>
      <c r="J125" s="21"/>
      <c r="K125" s="95"/>
      <c r="L125" s="29"/>
    </row>
    <row r="126" spans="1:12" ht="32.25" customHeight="1" x14ac:dyDescent="0.25">
      <c r="A126" s="81">
        <v>4</v>
      </c>
      <c r="B126" s="5" t="s">
        <v>10</v>
      </c>
      <c r="C126" s="141" t="s">
        <v>187</v>
      </c>
      <c r="D126" s="154" t="s">
        <v>273</v>
      </c>
      <c r="E126" s="5">
        <v>0</v>
      </c>
      <c r="F126" s="5">
        <v>0</v>
      </c>
      <c r="G126" s="142">
        <v>2</v>
      </c>
      <c r="H126" s="141" t="s">
        <v>274</v>
      </c>
      <c r="I126" s="29"/>
      <c r="J126" s="29"/>
      <c r="K126" s="29"/>
      <c r="L126" s="29"/>
    </row>
    <row r="127" spans="1:12" ht="24.95" customHeight="1" x14ac:dyDescent="0.25">
      <c r="A127" s="81">
        <v>5</v>
      </c>
      <c r="B127" s="5" t="s">
        <v>10</v>
      </c>
      <c r="C127" s="141" t="s">
        <v>95</v>
      </c>
      <c r="D127" s="145" t="s">
        <v>275</v>
      </c>
      <c r="E127" s="5">
        <v>0</v>
      </c>
      <c r="F127" s="5">
        <v>0</v>
      </c>
      <c r="G127" s="142">
        <v>1</v>
      </c>
      <c r="H127" s="141" t="s">
        <v>276</v>
      </c>
      <c r="I127" s="28"/>
      <c r="J127" s="28"/>
      <c r="K127" s="9"/>
      <c r="L127" s="29"/>
    </row>
    <row r="128" spans="1:12" ht="24.95" customHeight="1" x14ac:dyDescent="0.25">
      <c r="A128" s="81">
        <v>6</v>
      </c>
      <c r="B128" s="5" t="s">
        <v>10</v>
      </c>
      <c r="C128" s="141" t="s">
        <v>95</v>
      </c>
      <c r="D128" s="145" t="s">
        <v>277</v>
      </c>
      <c r="E128" s="5">
        <v>0</v>
      </c>
      <c r="F128" s="5">
        <v>0</v>
      </c>
      <c r="G128" s="142">
        <v>1</v>
      </c>
      <c r="H128" s="141" t="s">
        <v>278</v>
      </c>
      <c r="I128" s="21"/>
      <c r="J128" s="21"/>
      <c r="K128" s="9"/>
      <c r="L128" s="29"/>
    </row>
    <row r="129" spans="1:12" ht="24.95" customHeight="1" x14ac:dyDescent="0.25">
      <c r="A129" s="81">
        <v>7</v>
      </c>
      <c r="B129" s="5" t="s">
        <v>10</v>
      </c>
      <c r="C129" s="141" t="s">
        <v>95</v>
      </c>
      <c r="D129" s="145" t="s">
        <v>279</v>
      </c>
      <c r="E129" s="5">
        <v>0</v>
      </c>
      <c r="F129" s="5">
        <v>0</v>
      </c>
      <c r="G129" s="142">
        <v>1</v>
      </c>
      <c r="H129" s="141" t="s">
        <v>280</v>
      </c>
      <c r="I129" s="21"/>
      <c r="J129" s="21"/>
      <c r="K129" s="9"/>
      <c r="L129" s="29"/>
    </row>
    <row r="130" spans="1:12" ht="24.95" customHeight="1" x14ac:dyDescent="0.25">
      <c r="A130" s="81">
        <v>8</v>
      </c>
      <c r="B130" s="5" t="s">
        <v>10</v>
      </c>
      <c r="C130" s="141" t="s">
        <v>95</v>
      </c>
      <c r="D130" s="145" t="s">
        <v>281</v>
      </c>
      <c r="E130" s="5">
        <v>0</v>
      </c>
      <c r="F130" s="5">
        <v>0</v>
      </c>
      <c r="G130" s="142">
        <v>1</v>
      </c>
      <c r="H130" s="141" t="s">
        <v>282</v>
      </c>
      <c r="I130" s="21"/>
      <c r="J130" s="21"/>
      <c r="K130" s="9"/>
      <c r="L130" s="29"/>
    </row>
    <row r="131" spans="1:12" ht="24.95" customHeight="1" x14ac:dyDescent="0.25">
      <c r="A131" s="81">
        <v>9</v>
      </c>
      <c r="B131" s="5" t="s">
        <v>10</v>
      </c>
      <c r="C131" s="141" t="s">
        <v>94</v>
      </c>
      <c r="D131" s="145" t="s">
        <v>283</v>
      </c>
      <c r="E131" s="5">
        <v>0</v>
      </c>
      <c r="F131" s="5">
        <v>0</v>
      </c>
      <c r="G131" s="147">
        <v>2</v>
      </c>
      <c r="H131" s="141" t="s">
        <v>284</v>
      </c>
      <c r="I131" s="21"/>
      <c r="J131" s="21"/>
      <c r="K131" s="9"/>
      <c r="L131" s="29"/>
    </row>
    <row r="132" spans="1:12" ht="24.95" customHeight="1" x14ac:dyDescent="0.25">
      <c r="A132" s="81">
        <v>10</v>
      </c>
      <c r="B132" s="5" t="s">
        <v>10</v>
      </c>
      <c r="C132" s="141" t="s">
        <v>163</v>
      </c>
      <c r="D132" s="145" t="s">
        <v>285</v>
      </c>
      <c r="E132" s="5">
        <v>0</v>
      </c>
      <c r="F132" s="5">
        <v>0</v>
      </c>
      <c r="G132" s="134">
        <v>2</v>
      </c>
      <c r="H132" s="141" t="s">
        <v>286</v>
      </c>
      <c r="I132" s="21"/>
      <c r="J132" s="21"/>
      <c r="K132" s="9"/>
      <c r="L132" s="29"/>
    </row>
    <row r="133" spans="1:12" ht="32.25" customHeight="1" x14ac:dyDescent="0.25">
      <c r="A133" s="81">
        <v>11</v>
      </c>
      <c r="B133" s="5" t="s">
        <v>10</v>
      </c>
      <c r="C133" s="141" t="s">
        <v>116</v>
      </c>
      <c r="D133" s="154" t="s">
        <v>287</v>
      </c>
      <c r="E133" s="5">
        <v>0</v>
      </c>
      <c r="F133" s="5">
        <v>0</v>
      </c>
      <c r="G133" s="134">
        <v>2</v>
      </c>
      <c r="H133" s="141" t="s">
        <v>288</v>
      </c>
      <c r="I133" s="21"/>
      <c r="J133" s="21"/>
      <c r="K133" s="9"/>
      <c r="L133" s="29"/>
    </row>
    <row r="134" spans="1:12" ht="24.95" customHeight="1" x14ac:dyDescent="0.25">
      <c r="A134" s="81">
        <v>12</v>
      </c>
      <c r="B134" s="5" t="s">
        <v>10</v>
      </c>
      <c r="C134" s="141" t="s">
        <v>163</v>
      </c>
      <c r="D134" s="145" t="s">
        <v>289</v>
      </c>
      <c r="E134" s="5">
        <v>0</v>
      </c>
      <c r="F134" s="5">
        <v>0</v>
      </c>
      <c r="G134" s="134">
        <v>2</v>
      </c>
      <c r="H134" s="141" t="s">
        <v>290</v>
      </c>
      <c r="I134" s="30"/>
      <c r="J134" s="30"/>
      <c r="K134" s="9"/>
      <c r="L134" s="29"/>
    </row>
    <row r="135" spans="1:12" ht="24.95" customHeight="1" x14ac:dyDescent="0.25">
      <c r="A135" s="81">
        <v>13</v>
      </c>
      <c r="B135" s="5" t="s">
        <v>10</v>
      </c>
      <c r="C135" s="141" t="s">
        <v>132</v>
      </c>
      <c r="D135" s="145" t="s">
        <v>291</v>
      </c>
      <c r="E135" s="5">
        <v>0</v>
      </c>
      <c r="F135" s="5">
        <v>0</v>
      </c>
      <c r="G135" s="134">
        <v>2</v>
      </c>
      <c r="H135" s="141" t="s">
        <v>292</v>
      </c>
      <c r="I135" s="21"/>
      <c r="J135" s="21"/>
      <c r="K135" s="9"/>
      <c r="L135" s="29"/>
    </row>
    <row r="136" spans="1:12" ht="24.95" customHeight="1" x14ac:dyDescent="0.25">
      <c r="A136" s="81">
        <v>14</v>
      </c>
      <c r="B136" s="5" t="s">
        <v>15</v>
      </c>
      <c r="C136" s="141" t="s">
        <v>293</v>
      </c>
      <c r="D136" s="145" t="s">
        <v>294</v>
      </c>
      <c r="E136" s="93">
        <v>0</v>
      </c>
      <c r="F136" s="5">
        <v>0</v>
      </c>
      <c r="G136" s="153">
        <v>1</v>
      </c>
      <c r="H136" s="141" t="s">
        <v>295</v>
      </c>
      <c r="I136" s="21"/>
      <c r="J136" s="21"/>
      <c r="K136" s="9"/>
      <c r="L136" s="29"/>
    </row>
    <row r="137" spans="1:12" ht="15" customHeight="1" x14ac:dyDescent="0.25">
      <c r="A137" s="81">
        <v>15</v>
      </c>
      <c r="B137" s="5" t="s">
        <v>15</v>
      </c>
      <c r="C137" s="141" t="s">
        <v>293</v>
      </c>
      <c r="D137" s="154" t="s">
        <v>296</v>
      </c>
      <c r="E137" s="93">
        <v>0</v>
      </c>
      <c r="F137" s="5">
        <v>0</v>
      </c>
      <c r="G137" s="153">
        <v>1</v>
      </c>
      <c r="H137" s="141" t="s">
        <v>297</v>
      </c>
      <c r="I137" s="21"/>
      <c r="J137" s="21"/>
      <c r="K137" s="9"/>
      <c r="L137" s="29"/>
    </row>
    <row r="138" spans="1:12" ht="15" customHeight="1" x14ac:dyDescent="0.25">
      <c r="A138" s="81">
        <v>16</v>
      </c>
      <c r="B138" s="5" t="s">
        <v>15</v>
      </c>
      <c r="C138" s="141" t="s">
        <v>293</v>
      </c>
      <c r="D138" s="145" t="s">
        <v>298</v>
      </c>
      <c r="E138" s="93">
        <v>0</v>
      </c>
      <c r="F138" s="5">
        <v>0</v>
      </c>
      <c r="G138" s="153">
        <v>1</v>
      </c>
      <c r="H138" s="141" t="s">
        <v>299</v>
      </c>
      <c r="I138" s="21"/>
      <c r="J138" s="21"/>
      <c r="K138" s="9"/>
      <c r="L138" s="29"/>
    </row>
    <row r="139" spans="1:12" ht="15" customHeight="1" x14ac:dyDescent="0.25">
      <c r="A139" s="81">
        <v>17</v>
      </c>
      <c r="B139" s="5" t="s">
        <v>15</v>
      </c>
      <c r="C139" s="141" t="s">
        <v>293</v>
      </c>
      <c r="D139" s="145" t="s">
        <v>300</v>
      </c>
      <c r="E139" s="93">
        <v>0</v>
      </c>
      <c r="F139" s="5">
        <v>0</v>
      </c>
      <c r="G139" s="153">
        <v>1</v>
      </c>
      <c r="H139" s="141" t="s">
        <v>301</v>
      </c>
      <c r="I139" s="21"/>
      <c r="J139" s="21"/>
      <c r="K139" s="9"/>
      <c r="L139" s="29"/>
    </row>
    <row r="140" spans="1:12" ht="15" customHeight="1" x14ac:dyDescent="0.25">
      <c r="A140" s="81">
        <v>18</v>
      </c>
      <c r="B140" s="5" t="s">
        <v>15</v>
      </c>
      <c r="C140" s="141" t="s">
        <v>293</v>
      </c>
      <c r="D140" s="145" t="s">
        <v>302</v>
      </c>
      <c r="E140" s="93">
        <v>0</v>
      </c>
      <c r="F140" s="5">
        <v>0</v>
      </c>
      <c r="G140" s="153">
        <v>1</v>
      </c>
      <c r="H140" s="141" t="s">
        <v>303</v>
      </c>
      <c r="I140" s="21"/>
      <c r="J140" s="21"/>
      <c r="K140" s="9"/>
      <c r="L140" s="29"/>
    </row>
    <row r="141" spans="1:12" ht="15" customHeight="1" x14ac:dyDescent="0.25">
      <c r="A141" s="81">
        <v>19</v>
      </c>
      <c r="B141" s="5" t="s">
        <v>15</v>
      </c>
      <c r="C141" s="141" t="s">
        <v>293</v>
      </c>
      <c r="D141" s="145" t="s">
        <v>304</v>
      </c>
      <c r="E141" s="93">
        <v>0</v>
      </c>
      <c r="F141" s="5">
        <v>0</v>
      </c>
      <c r="G141" s="153">
        <v>1</v>
      </c>
      <c r="H141" s="141" t="s">
        <v>305</v>
      </c>
      <c r="I141" s="21"/>
      <c r="J141" s="21"/>
      <c r="K141" s="9"/>
      <c r="L141" s="29"/>
    </row>
    <row r="142" spans="1:12" ht="15" customHeight="1" x14ac:dyDescent="0.25">
      <c r="A142" s="81">
        <v>20</v>
      </c>
      <c r="B142" s="5" t="s">
        <v>15</v>
      </c>
      <c r="C142" s="141" t="s">
        <v>134</v>
      </c>
      <c r="D142" s="145" t="s">
        <v>306</v>
      </c>
      <c r="E142" s="93">
        <v>0</v>
      </c>
      <c r="F142" s="5">
        <v>0</v>
      </c>
      <c r="G142" s="153">
        <v>2</v>
      </c>
      <c r="H142" s="141" t="s">
        <v>307</v>
      </c>
      <c r="I142" s="21"/>
      <c r="J142" s="21"/>
      <c r="K142" s="9"/>
      <c r="L142" s="29"/>
    </row>
    <row r="143" spans="1:12" ht="15" customHeight="1" x14ac:dyDescent="0.25">
      <c r="A143" s="81">
        <v>21</v>
      </c>
      <c r="B143" s="5" t="s">
        <v>15</v>
      </c>
      <c r="C143" s="141" t="s">
        <v>308</v>
      </c>
      <c r="D143" s="145" t="s">
        <v>309</v>
      </c>
      <c r="E143" s="93">
        <v>0</v>
      </c>
      <c r="F143" s="5">
        <v>0</v>
      </c>
      <c r="G143" s="153">
        <v>2</v>
      </c>
      <c r="H143" s="141" t="s">
        <v>310</v>
      </c>
      <c r="I143" s="21"/>
      <c r="J143" s="21"/>
      <c r="K143" s="9"/>
      <c r="L143" s="29"/>
    </row>
    <row r="144" spans="1:12" ht="15" customHeight="1" x14ac:dyDescent="0.25">
      <c r="A144" s="81">
        <v>22</v>
      </c>
      <c r="B144" s="5" t="s">
        <v>15</v>
      </c>
      <c r="C144" s="141" t="s">
        <v>308</v>
      </c>
      <c r="D144" s="145" t="s">
        <v>311</v>
      </c>
      <c r="E144" s="93">
        <v>0</v>
      </c>
      <c r="F144" s="5">
        <v>0</v>
      </c>
      <c r="G144" s="153">
        <v>2</v>
      </c>
      <c r="H144" s="141" t="s">
        <v>312</v>
      </c>
      <c r="I144" s="21"/>
      <c r="J144" s="21"/>
      <c r="K144" s="9"/>
      <c r="L144" s="29"/>
    </row>
    <row r="145" spans="1:13" ht="15" customHeight="1" x14ac:dyDescent="0.25">
      <c r="A145" s="81">
        <v>23</v>
      </c>
      <c r="B145" s="5" t="s">
        <v>15</v>
      </c>
      <c r="C145" s="141" t="s">
        <v>308</v>
      </c>
      <c r="D145" s="145" t="s">
        <v>313</v>
      </c>
      <c r="E145" s="93">
        <v>0</v>
      </c>
      <c r="F145" s="5">
        <v>0</v>
      </c>
      <c r="G145" s="153">
        <v>2</v>
      </c>
      <c r="H145" s="141" t="s">
        <v>314</v>
      </c>
      <c r="I145" s="21"/>
      <c r="J145" s="21"/>
      <c r="K145" s="9"/>
      <c r="L145" s="29"/>
    </row>
    <row r="146" spans="1:13" s="22" customFormat="1" ht="15" customHeight="1" x14ac:dyDescent="0.25">
      <c r="A146" s="66"/>
      <c r="B146" s="220" t="s">
        <v>318</v>
      </c>
      <c r="C146" s="220"/>
      <c r="D146" s="9"/>
      <c r="E146" s="8"/>
      <c r="F146" s="8"/>
      <c r="G146" s="8"/>
      <c r="H146" s="9"/>
      <c r="I146" s="21"/>
      <c r="J146" s="21"/>
      <c r="K146" s="9"/>
      <c r="L146" s="29"/>
    </row>
    <row r="147" spans="1:13" s="22" customFormat="1" ht="29.25" customHeight="1" x14ac:dyDescent="0.25">
      <c r="A147" s="81">
        <v>1</v>
      </c>
      <c r="B147" s="81" t="s">
        <v>5</v>
      </c>
      <c r="C147" s="141" t="s">
        <v>207</v>
      </c>
      <c r="D147" s="145" t="s">
        <v>316</v>
      </c>
      <c r="E147" s="5">
        <v>0</v>
      </c>
      <c r="F147" s="5">
        <v>0</v>
      </c>
      <c r="G147" s="142">
        <v>26</v>
      </c>
      <c r="H147" s="141" t="s">
        <v>317</v>
      </c>
      <c r="I147" s="21"/>
      <c r="J147" s="21"/>
      <c r="K147" s="9"/>
      <c r="L147" s="29"/>
    </row>
    <row r="148" spans="1:13" ht="15" customHeight="1" x14ac:dyDescent="0.25">
      <c r="A148" s="66"/>
      <c r="B148" s="67"/>
      <c r="C148" s="9"/>
      <c r="D148" s="9"/>
      <c r="E148" s="8"/>
      <c r="F148" s="8"/>
      <c r="G148" s="8"/>
      <c r="H148" s="9"/>
      <c r="I148" s="21"/>
      <c r="J148" s="21"/>
      <c r="K148" s="9"/>
      <c r="L148" s="29"/>
    </row>
    <row r="149" spans="1:13" ht="36" customHeight="1" x14ac:dyDescent="0.25">
      <c r="A149" s="22"/>
      <c r="B149" s="157" t="s">
        <v>17</v>
      </c>
      <c r="C149" s="157"/>
      <c r="D149" s="157"/>
      <c r="E149" s="157"/>
      <c r="F149" s="157"/>
      <c r="G149" s="157"/>
      <c r="H149" s="157"/>
      <c r="I149" s="157"/>
      <c r="J149" s="157"/>
      <c r="K149" s="22"/>
      <c r="L149" s="22"/>
      <c r="M149" s="22"/>
    </row>
    <row r="150" spans="1:13" x14ac:dyDescent="0.25">
      <c r="A150" s="22"/>
      <c r="B150" s="22"/>
      <c r="C150" s="56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1:13" ht="15" customHeight="1" x14ac:dyDescent="0.25">
      <c r="A151" s="157" t="s">
        <v>39</v>
      </c>
      <c r="B151" s="157"/>
      <c r="C151" s="157"/>
      <c r="D151" s="157"/>
      <c r="E151" s="157"/>
      <c r="F151" s="157"/>
      <c r="G151" s="157"/>
      <c r="H151" s="157"/>
      <c r="I151" s="157"/>
      <c r="J151" s="157"/>
      <c r="K151" s="22"/>
      <c r="L151" s="22"/>
      <c r="M151" s="22"/>
    </row>
    <row r="152" spans="1:13" x14ac:dyDescent="0.25">
      <c r="A152" s="96"/>
      <c r="B152" s="97" t="s">
        <v>143</v>
      </c>
      <c r="C152" s="97"/>
      <c r="D152" s="97"/>
      <c r="E152" s="16"/>
      <c r="F152" s="16"/>
      <c r="G152" s="16"/>
      <c r="H152" s="16"/>
      <c r="I152" s="22"/>
      <c r="J152" s="22"/>
      <c r="K152" s="22"/>
      <c r="L152" s="22"/>
      <c r="M152" s="22"/>
    </row>
    <row r="153" spans="1:13" ht="15.75" customHeight="1" x14ac:dyDescent="0.25">
      <c r="A153" s="233" t="s">
        <v>18</v>
      </c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2"/>
      <c r="M153" s="22"/>
    </row>
    <row r="154" spans="1:13" ht="12" customHeight="1" x14ac:dyDescent="0.25">
      <c r="A154" s="22"/>
      <c r="B154" s="22"/>
      <c r="C154" s="56"/>
      <c r="D154" s="22"/>
      <c r="E154" s="22"/>
      <c r="F154" s="22"/>
      <c r="G154" s="22"/>
      <c r="H154" s="22"/>
      <c r="I154" s="12" t="s">
        <v>19</v>
      </c>
      <c r="J154" s="12"/>
      <c r="K154" s="22"/>
      <c r="L154" s="22"/>
      <c r="M154" s="22"/>
    </row>
    <row r="155" spans="1:13" ht="36.75" customHeight="1" x14ac:dyDescent="0.25">
      <c r="A155" s="22"/>
      <c r="B155" s="234" t="s">
        <v>20</v>
      </c>
      <c r="C155" s="164" t="s">
        <v>118</v>
      </c>
      <c r="D155" s="203"/>
      <c r="E155" s="165"/>
      <c r="F155" s="164" t="s">
        <v>141</v>
      </c>
      <c r="G155" s="203"/>
      <c r="H155" s="203"/>
      <c r="I155" s="165"/>
      <c r="J155" s="22"/>
      <c r="K155" s="22"/>
      <c r="L155" s="22"/>
      <c r="M155" s="22"/>
    </row>
    <row r="156" spans="1:13" ht="84.75" customHeight="1" x14ac:dyDescent="0.25">
      <c r="A156" s="22"/>
      <c r="B156" s="235"/>
      <c r="C156" s="74" t="s">
        <v>21</v>
      </c>
      <c r="D156" s="74" t="s">
        <v>22</v>
      </c>
      <c r="E156" s="74" t="s">
        <v>23</v>
      </c>
      <c r="F156" s="164" t="s">
        <v>21</v>
      </c>
      <c r="G156" s="165"/>
      <c r="H156" s="74" t="s">
        <v>22</v>
      </c>
      <c r="I156" s="74" t="s">
        <v>36</v>
      </c>
      <c r="J156" s="22"/>
      <c r="K156" s="22"/>
      <c r="L156" s="22"/>
      <c r="M156" s="22"/>
    </row>
    <row r="157" spans="1:13" ht="27.75" customHeight="1" x14ac:dyDescent="0.25">
      <c r="A157" s="22"/>
      <c r="B157" s="72" t="s">
        <v>24</v>
      </c>
      <c r="C157" s="72">
        <v>6</v>
      </c>
      <c r="D157" s="72">
        <v>24</v>
      </c>
      <c r="E157" s="72">
        <v>0</v>
      </c>
      <c r="F157" s="158">
        <v>5</v>
      </c>
      <c r="G157" s="159"/>
      <c r="H157" s="72">
        <v>20</v>
      </c>
      <c r="I157" s="72">
        <v>0</v>
      </c>
      <c r="J157" s="22"/>
      <c r="K157" s="22"/>
      <c r="L157" s="22"/>
      <c r="M157" s="22"/>
    </row>
    <row r="158" spans="1:13" ht="17.25" customHeight="1" x14ac:dyDescent="0.25">
      <c r="A158" s="22"/>
      <c r="B158" s="72" t="s">
        <v>25</v>
      </c>
      <c r="C158" s="72">
        <v>2</v>
      </c>
      <c r="D158" s="72">
        <v>8</v>
      </c>
      <c r="E158" s="72">
        <v>0</v>
      </c>
      <c r="F158" s="158">
        <v>1</v>
      </c>
      <c r="G158" s="159"/>
      <c r="H158" s="72">
        <v>4</v>
      </c>
      <c r="I158" s="72">
        <v>0</v>
      </c>
      <c r="J158" s="22"/>
      <c r="K158" s="22"/>
      <c r="L158" s="22"/>
      <c r="M158" s="22"/>
    </row>
    <row r="159" spans="1:13" x14ac:dyDescent="0.25">
      <c r="A159" s="22"/>
      <c r="B159" s="72" t="s">
        <v>26</v>
      </c>
      <c r="C159" s="72">
        <v>3</v>
      </c>
      <c r="D159" s="72">
        <v>12</v>
      </c>
      <c r="E159" s="72">
        <v>0</v>
      </c>
      <c r="F159" s="158">
        <v>24</v>
      </c>
      <c r="G159" s="159"/>
      <c r="H159" s="72">
        <v>96</v>
      </c>
      <c r="I159" s="72">
        <v>0</v>
      </c>
      <c r="J159" s="22"/>
      <c r="K159" s="22"/>
      <c r="L159" s="22"/>
      <c r="M159" s="22"/>
    </row>
    <row r="160" spans="1:13" x14ac:dyDescent="0.25">
      <c r="A160" s="22"/>
      <c r="B160" s="72" t="s">
        <v>27</v>
      </c>
      <c r="C160" s="72">
        <v>1</v>
      </c>
      <c r="D160" s="72">
        <v>4</v>
      </c>
      <c r="E160" s="72">
        <v>0</v>
      </c>
      <c r="F160" s="158"/>
      <c r="G160" s="159"/>
      <c r="H160" s="72"/>
      <c r="I160" s="72">
        <v>0</v>
      </c>
      <c r="J160" s="22"/>
      <c r="K160" s="22"/>
      <c r="L160" s="22"/>
      <c r="M160" s="22"/>
    </row>
    <row r="161" spans="1:13" x14ac:dyDescent="0.25">
      <c r="A161" s="22"/>
      <c r="B161" s="74" t="s">
        <v>28</v>
      </c>
      <c r="C161" s="74">
        <f>SUBTOTAL(9,C157:C160)</f>
        <v>12</v>
      </c>
      <c r="D161" s="131">
        <f t="shared" ref="D161:E161" si="15">SUBTOTAL(9,D157:D160)</f>
        <v>48</v>
      </c>
      <c r="E161" s="131">
        <f t="shared" si="15"/>
        <v>0</v>
      </c>
      <c r="F161" s="164">
        <f>SUM(F157:F160)</f>
        <v>30</v>
      </c>
      <c r="G161" s="165"/>
      <c r="H161" s="74">
        <f>SUM(H157:H160)</f>
        <v>120</v>
      </c>
      <c r="I161" s="74">
        <f>SUM(I157:I160)</f>
        <v>0</v>
      </c>
      <c r="J161" s="22"/>
      <c r="K161" s="22"/>
      <c r="L161" s="22"/>
      <c r="M161" s="22"/>
    </row>
    <row r="162" spans="1:13" x14ac:dyDescent="0.25">
      <c r="A162" s="22"/>
      <c r="B162" s="74" t="s">
        <v>33</v>
      </c>
      <c r="C162" s="164">
        <v>0</v>
      </c>
      <c r="D162" s="203"/>
      <c r="E162" s="165"/>
      <c r="F162" s="164">
        <v>0</v>
      </c>
      <c r="G162" s="203"/>
      <c r="H162" s="203"/>
      <c r="I162" s="165"/>
      <c r="J162" s="22"/>
      <c r="K162" s="22"/>
      <c r="L162" s="22"/>
      <c r="M162" s="22"/>
    </row>
    <row r="163" spans="1:13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spans="1:13" ht="32.25" customHeight="1" x14ac:dyDescent="0.25">
      <c r="A164" s="166" t="s">
        <v>142</v>
      </c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22"/>
      <c r="M164" s="22"/>
    </row>
    <row r="165" spans="1:13" ht="17.25" customHeight="1" x14ac:dyDescent="0.25">
      <c r="A165" s="22"/>
      <c r="B165" s="22"/>
      <c r="C165" s="22"/>
      <c r="D165" s="22"/>
      <c r="E165" s="22"/>
      <c r="F165" s="22"/>
      <c r="G165" s="22"/>
      <c r="H165" s="156" t="s">
        <v>37</v>
      </c>
      <c r="I165" s="156"/>
      <c r="J165" s="22"/>
      <c r="K165" s="22"/>
      <c r="L165" s="22"/>
      <c r="M165" s="22"/>
    </row>
    <row r="166" spans="1:13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1:13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1:13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1:13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spans="1:13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spans="1:13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spans="1:13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spans="1:13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spans="1:13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3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spans="1:13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spans="1:13" ht="26.25" customHeight="1" x14ac:dyDescent="0.25">
      <c r="A179" s="23"/>
      <c r="B179" s="23"/>
      <c r="C179" s="155" t="s">
        <v>38</v>
      </c>
      <c r="D179" s="155"/>
      <c r="E179" s="155"/>
      <c r="F179" s="23"/>
      <c r="G179" s="23"/>
      <c r="H179" s="23"/>
      <c r="I179" s="23"/>
      <c r="J179" s="23"/>
      <c r="K179" s="23"/>
      <c r="L179" s="22"/>
      <c r="M179" s="22"/>
    </row>
    <row r="180" spans="1:13" ht="42" customHeight="1" x14ac:dyDescent="0.25">
      <c r="A180" s="227" t="s">
        <v>186</v>
      </c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"/>
      <c r="M180" s="22"/>
    </row>
    <row r="181" spans="1:13" x14ac:dyDescent="0.25">
      <c r="A181" s="23"/>
      <c r="B181" s="98"/>
      <c r="C181" s="23"/>
      <c r="D181" s="23"/>
      <c r="E181" s="23"/>
      <c r="F181" s="23"/>
      <c r="G181" s="23"/>
      <c r="H181" s="23"/>
      <c r="I181" s="23"/>
      <c r="J181" s="23"/>
      <c r="K181" s="23"/>
      <c r="L181" s="22"/>
      <c r="M181" s="22"/>
    </row>
    <row r="182" spans="1:13" x14ac:dyDescent="0.25">
      <c r="A182" s="23"/>
      <c r="B182" s="99" t="s">
        <v>43</v>
      </c>
      <c r="C182" s="23"/>
      <c r="D182" s="23"/>
      <c r="E182" s="23"/>
      <c r="F182" s="23"/>
      <c r="G182" s="23"/>
      <c r="H182" s="23"/>
      <c r="I182" s="23"/>
      <c r="J182" s="23"/>
      <c r="K182" s="23"/>
      <c r="L182" s="22"/>
      <c r="M182" s="22"/>
    </row>
    <row r="183" spans="1:13" ht="15.75" customHeight="1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100" t="s">
        <v>44</v>
      </c>
      <c r="K183" s="23"/>
      <c r="L183" s="22"/>
      <c r="M183" s="22"/>
    </row>
    <row r="184" spans="1:13" ht="15.75" customHeight="1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2"/>
      <c r="M184" s="22"/>
    </row>
    <row r="185" spans="1:13" ht="15.75" customHeight="1" x14ac:dyDescent="0.25">
      <c r="A185" s="23"/>
      <c r="B185" s="237" t="s">
        <v>40</v>
      </c>
      <c r="C185" s="182" t="s">
        <v>106</v>
      </c>
      <c r="D185" s="183"/>
      <c r="E185" s="182" t="s">
        <v>107</v>
      </c>
      <c r="F185" s="183"/>
      <c r="G185" s="182" t="s">
        <v>41</v>
      </c>
      <c r="H185" s="183"/>
      <c r="I185" s="182" t="s">
        <v>42</v>
      </c>
      <c r="J185" s="242"/>
      <c r="K185" s="183"/>
      <c r="L185" s="23"/>
      <c r="M185" s="22"/>
    </row>
    <row r="186" spans="1:13" ht="34.5" customHeight="1" x14ac:dyDescent="0.25">
      <c r="A186" s="23"/>
      <c r="B186" s="238"/>
      <c r="C186" s="184"/>
      <c r="D186" s="185"/>
      <c r="E186" s="184"/>
      <c r="F186" s="185"/>
      <c r="G186" s="184"/>
      <c r="H186" s="185"/>
      <c r="I186" s="184"/>
      <c r="J186" s="243"/>
      <c r="K186" s="185"/>
      <c r="L186" s="23"/>
      <c r="M186" s="22"/>
    </row>
    <row r="187" spans="1:13" x14ac:dyDescent="0.25">
      <c r="A187" s="23"/>
      <c r="B187" s="239"/>
      <c r="C187" s="101" t="s">
        <v>118</v>
      </c>
      <c r="D187" s="102" t="s">
        <v>141</v>
      </c>
      <c r="E187" s="103" t="s">
        <v>118</v>
      </c>
      <c r="F187" s="103" t="s">
        <v>141</v>
      </c>
      <c r="G187" s="31" t="s">
        <v>119</v>
      </c>
      <c r="H187" s="31" t="s">
        <v>144</v>
      </c>
      <c r="I187" s="231" t="s">
        <v>119</v>
      </c>
      <c r="J187" s="232"/>
      <c r="K187" s="68" t="s">
        <v>144</v>
      </c>
      <c r="L187" s="23"/>
      <c r="M187" s="22"/>
    </row>
    <row r="188" spans="1:13" x14ac:dyDescent="0.25">
      <c r="A188" s="23"/>
      <c r="B188" s="104" t="s">
        <v>5</v>
      </c>
      <c r="C188" s="105">
        <v>34</v>
      </c>
      <c r="D188" s="105">
        <v>30</v>
      </c>
      <c r="E188" s="105">
        <v>0</v>
      </c>
      <c r="F188" s="105">
        <v>0</v>
      </c>
      <c r="G188" s="5">
        <v>233</v>
      </c>
      <c r="H188" s="5">
        <v>247</v>
      </c>
      <c r="I188" s="229">
        <v>117</v>
      </c>
      <c r="J188" s="230"/>
      <c r="K188" s="105">
        <v>66</v>
      </c>
      <c r="L188" s="8"/>
      <c r="M188" s="22"/>
    </row>
    <row r="189" spans="1:13" x14ac:dyDescent="0.25">
      <c r="A189" s="23"/>
      <c r="B189" s="104" t="s">
        <v>10</v>
      </c>
      <c r="C189" s="105">
        <v>20</v>
      </c>
      <c r="D189" s="105">
        <v>20</v>
      </c>
      <c r="E189" s="105">
        <v>0</v>
      </c>
      <c r="F189" s="105">
        <v>0</v>
      </c>
      <c r="G189" s="5">
        <v>30</v>
      </c>
      <c r="H189" s="5">
        <v>28</v>
      </c>
      <c r="I189" s="229">
        <v>82</v>
      </c>
      <c r="J189" s="230"/>
      <c r="K189" s="105">
        <v>42</v>
      </c>
      <c r="L189" s="8"/>
      <c r="M189" s="22"/>
    </row>
    <row r="190" spans="1:13" ht="22.5" customHeight="1" x14ac:dyDescent="0.25">
      <c r="A190" s="23"/>
      <c r="B190" s="104" t="s">
        <v>13</v>
      </c>
      <c r="C190" s="105">
        <v>0</v>
      </c>
      <c r="D190" s="105">
        <v>0</v>
      </c>
      <c r="E190" s="105">
        <v>0</v>
      </c>
      <c r="F190" s="105">
        <v>0</v>
      </c>
      <c r="G190" s="5">
        <v>0</v>
      </c>
      <c r="H190" s="5">
        <v>0</v>
      </c>
      <c r="I190" s="229">
        <v>0</v>
      </c>
      <c r="J190" s="230"/>
      <c r="K190" s="105">
        <v>0</v>
      </c>
      <c r="L190" s="8"/>
      <c r="M190" s="22"/>
    </row>
    <row r="191" spans="1:13" x14ac:dyDescent="0.25">
      <c r="A191" s="23"/>
      <c r="B191" s="104" t="s">
        <v>15</v>
      </c>
      <c r="C191" s="105">
        <v>9</v>
      </c>
      <c r="D191" s="105">
        <v>14</v>
      </c>
      <c r="E191" s="105">
        <v>0</v>
      </c>
      <c r="F191" s="105">
        <v>0</v>
      </c>
      <c r="G191" s="5">
        <v>20</v>
      </c>
      <c r="H191" s="5">
        <v>27</v>
      </c>
      <c r="I191" s="229">
        <v>23</v>
      </c>
      <c r="J191" s="230"/>
      <c r="K191" s="105">
        <v>50</v>
      </c>
      <c r="L191" s="8"/>
      <c r="M191" s="22"/>
    </row>
    <row r="192" spans="1:13" x14ac:dyDescent="0.25">
      <c r="A192" s="23"/>
      <c r="B192" s="104" t="s">
        <v>16</v>
      </c>
      <c r="C192" s="105">
        <v>0</v>
      </c>
      <c r="D192" s="105">
        <v>0</v>
      </c>
      <c r="E192" s="105">
        <v>0</v>
      </c>
      <c r="F192" s="105">
        <v>0</v>
      </c>
      <c r="G192" s="5">
        <v>0</v>
      </c>
      <c r="H192" s="5">
        <v>0</v>
      </c>
      <c r="I192" s="229">
        <v>0</v>
      </c>
      <c r="J192" s="230"/>
      <c r="K192" s="105">
        <v>0</v>
      </c>
      <c r="L192" s="8"/>
      <c r="M192" s="22"/>
    </row>
    <row r="193" spans="1:13" x14ac:dyDescent="0.25">
      <c r="A193" s="23"/>
      <c r="B193" s="106" t="s">
        <v>98</v>
      </c>
      <c r="C193" s="105">
        <v>0</v>
      </c>
      <c r="D193" s="105">
        <v>0</v>
      </c>
      <c r="E193" s="105">
        <v>0</v>
      </c>
      <c r="F193" s="105">
        <v>0</v>
      </c>
      <c r="G193" s="5">
        <v>0</v>
      </c>
      <c r="H193" s="5">
        <v>0</v>
      </c>
      <c r="I193" s="229">
        <v>0</v>
      </c>
      <c r="J193" s="230"/>
      <c r="K193" s="105">
        <v>0</v>
      </c>
      <c r="L193" s="8"/>
      <c r="M193" s="22"/>
    </row>
    <row r="194" spans="1:13" x14ac:dyDescent="0.25">
      <c r="A194" s="23"/>
      <c r="B194" s="107" t="s">
        <v>8</v>
      </c>
      <c r="C194" s="101">
        <f>C188+C189+C190+C191+C192+C193</f>
        <v>63</v>
      </c>
      <c r="D194" s="101">
        <f>SUM(D188:D193)</f>
        <v>64</v>
      </c>
      <c r="E194" s="101">
        <v>0</v>
      </c>
      <c r="F194" s="101">
        <v>0</v>
      </c>
      <c r="G194" s="31">
        <v>283</v>
      </c>
      <c r="H194" s="31">
        <v>302</v>
      </c>
      <c r="I194" s="231">
        <f>SUM(I188:I193)</f>
        <v>222</v>
      </c>
      <c r="J194" s="232"/>
      <c r="K194" s="101">
        <v>158</v>
      </c>
      <c r="L194" s="10"/>
      <c r="M194" s="22"/>
    </row>
    <row r="195" spans="1:13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4"/>
      <c r="M195" s="22"/>
    </row>
    <row r="196" spans="1:13" ht="38.25" customHeight="1" x14ac:dyDescent="0.25">
      <c r="A196" s="23"/>
      <c r="B196" s="227" t="s">
        <v>185</v>
      </c>
      <c r="C196" s="227"/>
      <c r="D196" s="227"/>
      <c r="E196" s="227"/>
      <c r="F196" s="227"/>
      <c r="G196" s="227"/>
      <c r="H196" s="227"/>
      <c r="I196" s="227"/>
      <c r="J196" s="227"/>
      <c r="K196" s="11"/>
      <c r="L196" s="11"/>
      <c r="M196" s="22"/>
    </row>
    <row r="197" spans="1:13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44" t="s">
        <v>45</v>
      </c>
      <c r="K197" s="244"/>
      <c r="L197" s="23"/>
      <c r="M197" s="22"/>
    </row>
    <row r="198" spans="1:13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2"/>
    </row>
    <row r="199" spans="1:13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2"/>
    </row>
    <row r="200" spans="1:13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2"/>
    </row>
    <row r="201" spans="1:13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2"/>
    </row>
    <row r="202" spans="1:13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2"/>
    </row>
    <row r="203" spans="1:13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2"/>
    </row>
    <row r="204" spans="1:13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2"/>
    </row>
    <row r="205" spans="1:13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2"/>
    </row>
    <row r="206" spans="1:13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2"/>
    </row>
    <row r="207" spans="1:13" ht="26.25" customHeight="1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2"/>
    </row>
    <row r="208" spans="1:13" ht="51" customHeight="1" x14ac:dyDescent="0.25">
      <c r="A208" s="22"/>
      <c r="B208" s="22"/>
      <c r="C208" s="240" t="s">
        <v>46</v>
      </c>
      <c r="D208" s="240"/>
      <c r="E208" s="240"/>
      <c r="F208" s="240"/>
      <c r="G208" s="240"/>
      <c r="H208" s="240"/>
      <c r="I208" s="22"/>
      <c r="J208" s="22"/>
      <c r="K208" s="22"/>
      <c r="L208" s="22"/>
      <c r="M208" s="22"/>
    </row>
    <row r="209" spans="1:13" ht="51.75" customHeight="1" x14ac:dyDescent="0.25">
      <c r="A209" s="22"/>
      <c r="B209" s="181" t="s">
        <v>146</v>
      </c>
      <c r="C209" s="181"/>
      <c r="D209" s="181"/>
      <c r="E209" s="181"/>
      <c r="F209" s="181"/>
      <c r="G209" s="181"/>
      <c r="H209" s="181"/>
      <c r="I209" s="181"/>
      <c r="J209" s="181"/>
      <c r="K209" s="181"/>
      <c r="L209" s="22"/>
      <c r="M209" s="22"/>
    </row>
    <row r="210" spans="1:13" ht="15" customHeight="1" x14ac:dyDescent="0.25">
      <c r="A210" s="22"/>
      <c r="B210" s="246" t="s">
        <v>52</v>
      </c>
      <c r="C210" s="246"/>
      <c r="D210" s="57">
        <v>1560</v>
      </c>
      <c r="E210" s="57"/>
      <c r="F210" s="59"/>
      <c r="G210" s="59"/>
      <c r="H210" s="166"/>
      <c r="I210" s="166"/>
      <c r="J210" s="166"/>
      <c r="K210" s="59"/>
      <c r="L210" s="22"/>
      <c r="M210" s="22"/>
    </row>
    <row r="211" spans="1:13" ht="19.5" customHeight="1" x14ac:dyDescent="0.25">
      <c r="A211" s="22"/>
      <c r="B211" s="246" t="s">
        <v>53</v>
      </c>
      <c r="C211" s="246"/>
      <c r="D211" s="57">
        <v>180</v>
      </c>
      <c r="E211" s="108"/>
      <c r="F211" s="59"/>
      <c r="G211" s="59"/>
      <c r="H211" s="109"/>
      <c r="I211" s="156" t="s">
        <v>51</v>
      </c>
      <c r="J211" s="156"/>
      <c r="K211" s="59"/>
      <c r="L211" s="22"/>
      <c r="M211" s="22"/>
    </row>
    <row r="212" spans="1:13" ht="33" customHeight="1" x14ac:dyDescent="0.25">
      <c r="A212" s="22"/>
      <c r="B212" s="108"/>
      <c r="C212" s="108"/>
      <c r="D212" s="108"/>
      <c r="E212" s="108"/>
      <c r="F212" s="59"/>
      <c r="G212" s="59"/>
      <c r="H212" s="109"/>
      <c r="I212" s="109"/>
      <c r="J212" s="109"/>
      <c r="K212" s="59"/>
      <c r="L212" s="22"/>
      <c r="M212" s="22"/>
    </row>
    <row r="213" spans="1:13" ht="33" customHeight="1" x14ac:dyDescent="0.25">
      <c r="A213" s="22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22"/>
      <c r="M213" s="22"/>
    </row>
    <row r="214" spans="1:13" ht="33" customHeight="1" x14ac:dyDescent="0.25">
      <c r="A214" s="22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22"/>
      <c r="M214" s="22"/>
    </row>
    <row r="215" spans="1:13" ht="33" customHeight="1" x14ac:dyDescent="0.25">
      <c r="A215" s="22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22"/>
      <c r="M215" s="22"/>
    </row>
    <row r="216" spans="1:13" ht="12" customHeight="1" x14ac:dyDescent="0.25">
      <c r="A216" s="22"/>
      <c r="B216" s="181" t="s">
        <v>145</v>
      </c>
      <c r="C216" s="181"/>
      <c r="D216" s="181"/>
      <c r="E216" s="181"/>
      <c r="F216" s="181"/>
      <c r="G216" s="181"/>
      <c r="H216" s="181"/>
      <c r="I216" s="181"/>
      <c r="J216" s="181"/>
      <c r="K216" s="181"/>
      <c r="L216" s="22"/>
      <c r="M216" s="22"/>
    </row>
    <row r="217" spans="1:13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12" t="s">
        <v>50</v>
      </c>
      <c r="K217" s="22"/>
      <c r="L217" s="22"/>
      <c r="M217" s="22"/>
    </row>
    <row r="218" spans="1:13" x14ac:dyDescent="0.25">
      <c r="A218" s="22"/>
      <c r="B218" s="167" t="s">
        <v>49</v>
      </c>
      <c r="C218" s="170" t="s">
        <v>118</v>
      </c>
      <c r="D218" s="171"/>
      <c r="E218" s="172"/>
      <c r="F218" s="245" t="s">
        <v>141</v>
      </c>
      <c r="G218" s="245"/>
      <c r="H218" s="245"/>
      <c r="I218" s="245"/>
      <c r="J218" s="22"/>
      <c r="K218" s="22"/>
      <c r="L218" s="22"/>
      <c r="M218" s="22"/>
    </row>
    <row r="219" spans="1:13" x14ac:dyDescent="0.25">
      <c r="A219" s="22"/>
      <c r="B219" s="168"/>
      <c r="C219" s="173"/>
      <c r="D219" s="174"/>
      <c r="E219" s="175"/>
      <c r="F219" s="245"/>
      <c r="G219" s="245"/>
      <c r="H219" s="245"/>
      <c r="I219" s="245"/>
      <c r="J219" s="22"/>
      <c r="K219" s="22"/>
      <c r="L219" s="22"/>
      <c r="M219" s="22"/>
    </row>
    <row r="220" spans="1:13" ht="31.5" x14ac:dyDescent="0.25">
      <c r="A220" s="22"/>
      <c r="B220" s="169"/>
      <c r="C220" s="60" t="s">
        <v>2</v>
      </c>
      <c r="D220" s="60" t="s">
        <v>3</v>
      </c>
      <c r="E220" s="60" t="s">
        <v>47</v>
      </c>
      <c r="F220" s="160" t="s">
        <v>2</v>
      </c>
      <c r="G220" s="161"/>
      <c r="H220" s="60" t="s">
        <v>3</v>
      </c>
      <c r="I220" s="60" t="s">
        <v>47</v>
      </c>
      <c r="J220" s="22"/>
      <c r="K220" s="22"/>
      <c r="L220" s="22"/>
      <c r="M220" s="22"/>
    </row>
    <row r="221" spans="1:13" x14ac:dyDescent="0.25">
      <c r="A221" s="22"/>
      <c r="B221" s="13" t="s">
        <v>5</v>
      </c>
      <c r="C221" s="72">
        <v>1515</v>
      </c>
      <c r="D221" s="72">
        <v>1515</v>
      </c>
      <c r="E221" s="72">
        <v>0</v>
      </c>
      <c r="F221" s="158">
        <v>1216</v>
      </c>
      <c r="G221" s="159"/>
      <c r="H221" s="72">
        <v>1216</v>
      </c>
      <c r="I221" s="72">
        <v>0</v>
      </c>
      <c r="J221" s="22"/>
      <c r="K221" s="22"/>
      <c r="L221" s="22"/>
      <c r="M221" s="22"/>
    </row>
    <row r="222" spans="1:13" x14ac:dyDescent="0.25">
      <c r="A222" s="22"/>
      <c r="B222" s="13" t="s">
        <v>10</v>
      </c>
      <c r="C222" s="72">
        <v>240</v>
      </c>
      <c r="D222" s="72">
        <v>240</v>
      </c>
      <c r="E222" s="72">
        <v>0</v>
      </c>
      <c r="F222" s="158">
        <v>231</v>
      </c>
      <c r="G222" s="159"/>
      <c r="H222" s="72">
        <v>231</v>
      </c>
      <c r="I222" s="72">
        <v>4</v>
      </c>
      <c r="J222" s="22"/>
      <c r="K222" s="22"/>
      <c r="L222" s="22"/>
      <c r="M222" s="22"/>
    </row>
    <row r="223" spans="1:13" x14ac:dyDescent="0.25">
      <c r="A223" s="22"/>
      <c r="B223" s="13" t="s">
        <v>16</v>
      </c>
      <c r="C223" s="72">
        <v>0</v>
      </c>
      <c r="D223" s="72">
        <v>0</v>
      </c>
      <c r="E223" s="72">
        <v>0</v>
      </c>
      <c r="F223" s="158">
        <v>0</v>
      </c>
      <c r="G223" s="159"/>
      <c r="H223" s="72">
        <v>0</v>
      </c>
      <c r="I223" s="72">
        <v>0</v>
      </c>
      <c r="J223" s="22"/>
      <c r="K223" s="22"/>
      <c r="L223" s="22"/>
      <c r="M223" s="22"/>
    </row>
    <row r="224" spans="1:13" x14ac:dyDescent="0.25">
      <c r="A224" s="22"/>
      <c r="B224" s="13" t="s">
        <v>29</v>
      </c>
      <c r="C224" s="72">
        <v>0</v>
      </c>
      <c r="D224" s="72">
        <v>0</v>
      </c>
      <c r="E224" s="72">
        <v>0</v>
      </c>
      <c r="F224" s="158">
        <v>0</v>
      </c>
      <c r="G224" s="159"/>
      <c r="H224" s="72">
        <v>0</v>
      </c>
      <c r="I224" s="72">
        <v>0</v>
      </c>
      <c r="J224" s="22"/>
      <c r="K224" s="22"/>
      <c r="L224" s="22"/>
      <c r="M224" s="22"/>
    </row>
    <row r="225" spans="1:13" x14ac:dyDescent="0.25">
      <c r="A225" s="22"/>
      <c r="B225" s="14" t="s">
        <v>13</v>
      </c>
      <c r="C225" s="72">
        <v>0</v>
      </c>
      <c r="D225" s="72">
        <v>0</v>
      </c>
      <c r="E225" s="72">
        <v>0</v>
      </c>
      <c r="F225" s="158">
        <v>0</v>
      </c>
      <c r="G225" s="159"/>
      <c r="H225" s="72">
        <v>0</v>
      </c>
      <c r="I225" s="72">
        <v>0</v>
      </c>
      <c r="J225" s="22"/>
      <c r="K225" s="22"/>
      <c r="L225" s="22"/>
      <c r="M225" s="22"/>
    </row>
    <row r="226" spans="1:13" x14ac:dyDescent="0.25">
      <c r="A226" s="22"/>
      <c r="B226" s="14" t="s">
        <v>30</v>
      </c>
      <c r="C226" s="72">
        <v>0</v>
      </c>
      <c r="D226" s="72">
        <v>0</v>
      </c>
      <c r="E226" s="72">
        <v>0</v>
      </c>
      <c r="F226" s="158">
        <v>0</v>
      </c>
      <c r="G226" s="159"/>
      <c r="H226" s="72">
        <v>0</v>
      </c>
      <c r="I226" s="72">
        <v>0</v>
      </c>
      <c r="J226" s="22"/>
      <c r="K226" s="22"/>
      <c r="L226" s="22"/>
      <c r="M226" s="22"/>
    </row>
    <row r="227" spans="1:13" x14ac:dyDescent="0.25">
      <c r="A227" s="22"/>
      <c r="B227" s="13" t="s">
        <v>15</v>
      </c>
      <c r="C227" s="72">
        <v>70</v>
      </c>
      <c r="D227" s="72">
        <v>70</v>
      </c>
      <c r="E227" s="72">
        <v>0</v>
      </c>
      <c r="F227" s="158">
        <v>113</v>
      </c>
      <c r="G227" s="159"/>
      <c r="H227" s="72">
        <v>113</v>
      </c>
      <c r="I227" s="72">
        <v>0</v>
      </c>
      <c r="J227" s="22"/>
      <c r="K227" s="22"/>
      <c r="L227" s="22"/>
      <c r="M227" s="22"/>
    </row>
    <row r="228" spans="1:13" x14ac:dyDescent="0.25">
      <c r="A228" s="22"/>
      <c r="B228" s="15" t="s">
        <v>48</v>
      </c>
      <c r="C228" s="74">
        <f>SUM(C221:C227)</f>
        <v>1825</v>
      </c>
      <c r="D228" s="74">
        <f t="shared" ref="D228:I228" si="16">SUM(D221:D227)</f>
        <v>1825</v>
      </c>
      <c r="E228" s="74">
        <f t="shared" si="16"/>
        <v>0</v>
      </c>
      <c r="F228" s="164">
        <v>1560</v>
      </c>
      <c r="G228" s="165"/>
      <c r="H228" s="110">
        <f>SUM(H221:H227)</f>
        <v>1560</v>
      </c>
      <c r="I228" s="74">
        <f t="shared" si="16"/>
        <v>4</v>
      </c>
      <c r="J228" s="22"/>
      <c r="K228" s="22"/>
      <c r="L228" s="22"/>
      <c r="M228" s="22"/>
    </row>
    <row r="229" spans="1:13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</row>
    <row r="230" spans="1:13" ht="34.5" customHeight="1" x14ac:dyDescent="0.25">
      <c r="A230" s="22"/>
      <c r="B230" s="181" t="s">
        <v>147</v>
      </c>
      <c r="C230" s="181"/>
      <c r="D230" s="181"/>
      <c r="E230" s="181"/>
      <c r="F230" s="181"/>
      <c r="G230" s="181"/>
      <c r="H230" s="181"/>
      <c r="I230" s="181"/>
      <c r="J230" s="181"/>
      <c r="K230" s="22"/>
      <c r="L230" s="22"/>
      <c r="M230" s="22"/>
    </row>
    <row r="231" spans="1:13" x14ac:dyDescent="0.25">
      <c r="A231" s="22"/>
      <c r="B231" s="22"/>
      <c r="C231" s="22"/>
      <c r="D231" s="22"/>
      <c r="E231" s="22"/>
      <c r="F231" s="22"/>
      <c r="G231" s="22"/>
      <c r="H231" s="22"/>
      <c r="I231" s="156" t="s">
        <v>56</v>
      </c>
      <c r="J231" s="156"/>
      <c r="K231" s="22"/>
      <c r="L231" s="22"/>
      <c r="M231" s="22"/>
    </row>
    <row r="232" spans="1:13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</row>
    <row r="233" spans="1:13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</row>
    <row r="234" spans="1:13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</row>
    <row r="235" spans="1:13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</row>
    <row r="236" spans="1:13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</row>
    <row r="237" spans="1:13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</row>
    <row r="238" spans="1:13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</row>
    <row r="239" spans="1:13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</row>
    <row r="240" spans="1:13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</row>
    <row r="241" spans="1:13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</row>
    <row r="242" spans="1:13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</row>
    <row r="243" spans="1:13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</row>
    <row r="244" spans="1:13" ht="96" customHeight="1" x14ac:dyDescent="0.25">
      <c r="A244" s="22"/>
      <c r="B244" s="240" t="s">
        <v>80</v>
      </c>
      <c r="C244" s="240"/>
      <c r="D244" s="240"/>
      <c r="E244" s="240"/>
      <c r="F244" s="240"/>
      <c r="G244" s="55"/>
      <c r="H244" s="22"/>
      <c r="I244" s="22"/>
      <c r="J244" s="22"/>
      <c r="K244" s="22"/>
      <c r="L244" s="22"/>
      <c r="M244" s="22"/>
    </row>
    <row r="245" spans="1:13" ht="45.75" customHeight="1" x14ac:dyDescent="0.25">
      <c r="A245" s="22"/>
      <c r="B245" s="181" t="s">
        <v>184</v>
      </c>
      <c r="C245" s="181"/>
      <c r="D245" s="181"/>
      <c r="E245" s="181"/>
      <c r="F245" s="181"/>
      <c r="G245" s="181"/>
      <c r="H245" s="181"/>
      <c r="I245" s="181"/>
      <c r="J245" s="22"/>
      <c r="K245" s="22"/>
      <c r="L245" s="22"/>
      <c r="M245" s="22"/>
    </row>
    <row r="246" spans="1:13" x14ac:dyDescent="0.25">
      <c r="A246" s="22"/>
      <c r="B246" s="17" t="s">
        <v>54</v>
      </c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1:13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</row>
    <row r="248" spans="1:13" ht="15" customHeight="1" x14ac:dyDescent="0.25">
      <c r="A248" s="22"/>
      <c r="B248" s="22"/>
      <c r="C248" s="22"/>
      <c r="D248" s="22"/>
      <c r="E248" s="186" t="s">
        <v>55</v>
      </c>
      <c r="F248" s="186"/>
      <c r="G248" s="186"/>
      <c r="H248" s="186"/>
      <c r="I248" s="22"/>
      <c r="J248" s="22"/>
      <c r="K248" s="22"/>
      <c r="L248" s="22"/>
      <c r="M248" s="22"/>
    </row>
    <row r="249" spans="1:13" ht="15" customHeight="1" x14ac:dyDescent="0.25">
      <c r="A249" s="22"/>
      <c r="B249" s="234" t="s">
        <v>40</v>
      </c>
      <c r="C249" s="182" t="s">
        <v>106</v>
      </c>
      <c r="D249" s="183"/>
      <c r="E249" s="176" t="s">
        <v>97</v>
      </c>
      <c r="F249" s="177"/>
      <c r="G249" s="177"/>
      <c r="H249" s="177"/>
      <c r="I249" s="178"/>
      <c r="J249" s="22"/>
      <c r="K249" s="22"/>
      <c r="L249" s="22"/>
      <c r="M249" s="22"/>
    </row>
    <row r="250" spans="1:13" ht="15" customHeight="1" x14ac:dyDescent="0.25">
      <c r="A250" s="22"/>
      <c r="B250" s="241"/>
      <c r="C250" s="184"/>
      <c r="D250" s="185"/>
      <c r="E250" s="173"/>
      <c r="F250" s="174"/>
      <c r="G250" s="174"/>
      <c r="H250" s="174"/>
      <c r="I250" s="175"/>
      <c r="J250" s="22"/>
      <c r="K250" s="22"/>
      <c r="L250" s="22"/>
      <c r="M250" s="22"/>
    </row>
    <row r="251" spans="1:13" x14ac:dyDescent="0.25">
      <c r="A251" s="22"/>
      <c r="B251" s="235"/>
      <c r="C251" s="74" t="s">
        <v>119</v>
      </c>
      <c r="D251" s="74" t="s">
        <v>144</v>
      </c>
      <c r="E251" s="164" t="s">
        <v>119</v>
      </c>
      <c r="F251" s="203"/>
      <c r="G251" s="165"/>
      <c r="H251" s="164" t="s">
        <v>144</v>
      </c>
      <c r="I251" s="165"/>
      <c r="J251" s="22"/>
      <c r="K251" s="22"/>
      <c r="L251" s="22"/>
      <c r="M251" s="22"/>
    </row>
    <row r="252" spans="1:13" x14ac:dyDescent="0.25">
      <c r="A252" s="22"/>
      <c r="B252" s="14" t="s">
        <v>5</v>
      </c>
      <c r="C252" s="111">
        <v>13</v>
      </c>
      <c r="D252" s="111">
        <v>54</v>
      </c>
      <c r="E252" s="187">
        <v>541</v>
      </c>
      <c r="F252" s="204"/>
      <c r="G252" s="188"/>
      <c r="H252" s="187">
        <v>365</v>
      </c>
      <c r="I252" s="188"/>
      <c r="J252" s="22"/>
      <c r="K252" s="22"/>
      <c r="L252" s="22"/>
      <c r="M252" s="22"/>
    </row>
    <row r="253" spans="1:13" x14ac:dyDescent="0.25">
      <c r="A253" s="22"/>
      <c r="B253" s="13" t="s">
        <v>10</v>
      </c>
      <c r="C253" s="111">
        <v>20</v>
      </c>
      <c r="D253" s="111">
        <v>29</v>
      </c>
      <c r="E253" s="187">
        <v>77</v>
      </c>
      <c r="F253" s="204"/>
      <c r="G253" s="188"/>
      <c r="H253" s="187">
        <v>72</v>
      </c>
      <c r="I253" s="188"/>
      <c r="J253" s="22"/>
      <c r="K253" s="22"/>
      <c r="L253" s="22"/>
      <c r="M253" s="22"/>
    </row>
    <row r="254" spans="1:13" ht="27" customHeight="1" x14ac:dyDescent="0.25">
      <c r="A254" s="22"/>
      <c r="B254" s="14" t="s">
        <v>13</v>
      </c>
      <c r="C254" s="111">
        <v>0</v>
      </c>
      <c r="D254" s="111">
        <v>0</v>
      </c>
      <c r="E254" s="187">
        <v>0</v>
      </c>
      <c r="F254" s="204"/>
      <c r="G254" s="188"/>
      <c r="H254" s="187">
        <v>0</v>
      </c>
      <c r="I254" s="188"/>
      <c r="J254" s="22"/>
      <c r="K254" s="22"/>
      <c r="L254" s="22"/>
      <c r="M254" s="22"/>
    </row>
    <row r="255" spans="1:13" ht="27" customHeight="1" x14ac:dyDescent="0.25">
      <c r="A255" s="22"/>
      <c r="B255" s="13" t="s">
        <v>16</v>
      </c>
      <c r="C255" s="112">
        <v>0</v>
      </c>
      <c r="D255" s="112">
        <v>0</v>
      </c>
      <c r="E255" s="187">
        <v>0</v>
      </c>
      <c r="F255" s="204"/>
      <c r="G255" s="188"/>
      <c r="H255" s="187">
        <v>0</v>
      </c>
      <c r="I255" s="188"/>
      <c r="J255" s="22"/>
      <c r="K255" s="22"/>
      <c r="L255" s="22"/>
      <c r="M255" s="22"/>
    </row>
    <row r="256" spans="1:13" x14ac:dyDescent="0.25">
      <c r="A256" s="22"/>
      <c r="B256" s="113" t="s">
        <v>8</v>
      </c>
      <c r="C256" s="114">
        <f>SUM(C252:C255)</f>
        <v>33</v>
      </c>
      <c r="D256" s="114">
        <f>SUM(D252:D255)</f>
        <v>83</v>
      </c>
      <c r="E256" s="201">
        <f>SUM(E252:E255)</f>
        <v>618</v>
      </c>
      <c r="F256" s="205"/>
      <c r="G256" s="202"/>
      <c r="H256" s="201">
        <f>SUM(H252:H254)</f>
        <v>437</v>
      </c>
      <c r="I256" s="202"/>
      <c r="J256" s="22"/>
      <c r="K256" s="22"/>
      <c r="L256" s="22"/>
      <c r="M256" s="22"/>
    </row>
    <row r="257" spans="1:13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</row>
    <row r="258" spans="1:13" ht="31.5" customHeight="1" x14ac:dyDescent="0.25">
      <c r="A258" s="22"/>
      <c r="B258" s="181" t="s">
        <v>182</v>
      </c>
      <c r="C258" s="181"/>
      <c r="D258" s="181"/>
      <c r="E258" s="181"/>
      <c r="F258" s="181"/>
      <c r="G258" s="181"/>
      <c r="H258" s="181"/>
      <c r="I258" s="181"/>
      <c r="J258" s="181"/>
      <c r="K258" s="22"/>
      <c r="L258" s="22"/>
      <c r="M258" s="22"/>
    </row>
    <row r="259" spans="1:13" x14ac:dyDescent="0.25">
      <c r="A259" s="22"/>
      <c r="B259" s="22"/>
      <c r="C259" s="22"/>
      <c r="D259" s="22"/>
      <c r="E259" s="22"/>
      <c r="F259" s="22"/>
      <c r="G259" s="22"/>
      <c r="H259" s="156" t="s">
        <v>57</v>
      </c>
      <c r="I259" s="156"/>
      <c r="J259" s="22"/>
      <c r="K259" s="22"/>
      <c r="L259" s="22"/>
      <c r="M259" s="22"/>
    </row>
    <row r="260" spans="1:13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</row>
    <row r="261" spans="1:13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</row>
    <row r="270" spans="1:13" x14ac:dyDescent="0.25">
      <c r="A270" s="22"/>
      <c r="B270" s="22"/>
      <c r="C270" s="54" t="s">
        <v>58</v>
      </c>
      <c r="D270" s="22"/>
      <c r="E270" s="22"/>
      <c r="F270" s="22"/>
      <c r="G270" s="22"/>
      <c r="H270" s="22"/>
      <c r="I270" s="22"/>
      <c r="J270" s="22"/>
      <c r="K270" s="22"/>
      <c r="L270" s="22"/>
      <c r="M270" s="22"/>
    </row>
    <row r="271" spans="1:13" ht="15.75" customHeight="1" x14ac:dyDescent="0.25">
      <c r="A271" s="22"/>
      <c r="B271" s="181" t="s">
        <v>183</v>
      </c>
      <c r="C271" s="181"/>
      <c r="D271" s="181"/>
      <c r="E271" s="181"/>
      <c r="F271" s="181"/>
      <c r="G271" s="181"/>
      <c r="H271" s="181"/>
      <c r="I271" s="181"/>
      <c r="J271" s="181"/>
      <c r="K271" s="22"/>
      <c r="L271" s="22"/>
      <c r="M271" s="22"/>
    </row>
    <row r="272" spans="1:13" ht="27" customHeight="1" x14ac:dyDescent="0.25">
      <c r="A272" s="22"/>
      <c r="B272" s="181"/>
      <c r="C272" s="181"/>
      <c r="D272" s="181"/>
      <c r="E272" s="181"/>
      <c r="F272" s="181"/>
      <c r="G272" s="181"/>
      <c r="H272" s="181"/>
      <c r="I272" s="181"/>
      <c r="J272" s="181"/>
      <c r="K272" s="22"/>
      <c r="L272" s="22"/>
      <c r="M272" s="22"/>
    </row>
    <row r="273" spans="1:13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12" t="s">
        <v>59</v>
      </c>
      <c r="K273" s="22"/>
      <c r="L273" s="22"/>
      <c r="M273" s="22"/>
    </row>
    <row r="274" spans="1:13" x14ac:dyDescent="0.25">
      <c r="A274" s="22"/>
      <c r="B274" s="167" t="s">
        <v>49</v>
      </c>
      <c r="C274" s="170" t="s">
        <v>118</v>
      </c>
      <c r="D274" s="171"/>
      <c r="E274" s="172"/>
      <c r="F274" s="176" t="s">
        <v>141</v>
      </c>
      <c r="G274" s="177"/>
      <c r="H274" s="177"/>
      <c r="I274" s="178"/>
      <c r="J274" s="22"/>
      <c r="K274" s="22"/>
      <c r="L274" s="22"/>
      <c r="M274" s="22"/>
    </row>
    <row r="275" spans="1:13" x14ac:dyDescent="0.25">
      <c r="A275" s="22"/>
      <c r="B275" s="168"/>
      <c r="C275" s="173"/>
      <c r="D275" s="174"/>
      <c r="E275" s="175"/>
      <c r="F275" s="173"/>
      <c r="G275" s="174"/>
      <c r="H275" s="174"/>
      <c r="I275" s="175"/>
      <c r="J275" s="22"/>
      <c r="K275" s="22"/>
      <c r="L275" s="22"/>
      <c r="M275" s="22"/>
    </row>
    <row r="276" spans="1:13" x14ac:dyDescent="0.25">
      <c r="A276" s="22"/>
      <c r="B276" s="169"/>
      <c r="C276" s="60" t="s">
        <v>2</v>
      </c>
      <c r="D276" s="60" t="s">
        <v>3</v>
      </c>
      <c r="E276" s="60" t="s">
        <v>47</v>
      </c>
      <c r="F276" s="60" t="s">
        <v>2</v>
      </c>
      <c r="G276" s="60" t="s">
        <v>3</v>
      </c>
      <c r="H276" s="160" t="s">
        <v>47</v>
      </c>
      <c r="I276" s="161"/>
      <c r="J276" s="22"/>
      <c r="K276" s="22"/>
      <c r="L276" s="22"/>
      <c r="M276" s="22"/>
    </row>
    <row r="277" spans="1:13" x14ac:dyDescent="0.25">
      <c r="A277" s="22"/>
      <c r="B277" s="13" t="s">
        <v>5</v>
      </c>
      <c r="C277" s="72">
        <v>514</v>
      </c>
      <c r="D277" s="72">
        <v>514</v>
      </c>
      <c r="E277" s="72">
        <v>98</v>
      </c>
      <c r="F277" s="72">
        <v>443</v>
      </c>
      <c r="G277" s="72">
        <v>443</v>
      </c>
      <c r="H277" s="158">
        <v>168</v>
      </c>
      <c r="I277" s="159"/>
      <c r="J277" s="22"/>
      <c r="K277" s="22"/>
      <c r="L277" s="22"/>
      <c r="M277" s="22"/>
    </row>
    <row r="278" spans="1:13" x14ac:dyDescent="0.25">
      <c r="A278" s="22"/>
      <c r="B278" s="13" t="s">
        <v>10</v>
      </c>
      <c r="C278" s="72">
        <v>135</v>
      </c>
      <c r="D278" s="72">
        <v>135</v>
      </c>
      <c r="E278" s="72">
        <v>58</v>
      </c>
      <c r="F278" s="72">
        <v>135</v>
      </c>
      <c r="G278" s="72">
        <v>135</v>
      </c>
      <c r="H278" s="158">
        <v>30</v>
      </c>
      <c r="I278" s="159"/>
      <c r="J278" s="22"/>
      <c r="K278" s="22"/>
      <c r="L278" s="22"/>
      <c r="M278" s="22"/>
    </row>
    <row r="279" spans="1:13" ht="20.25" customHeight="1" x14ac:dyDescent="0.25">
      <c r="A279" s="22"/>
      <c r="B279" s="14" t="s">
        <v>13</v>
      </c>
      <c r="C279" s="72">
        <v>0</v>
      </c>
      <c r="D279" s="72">
        <v>0</v>
      </c>
      <c r="E279" s="72">
        <v>0</v>
      </c>
      <c r="F279" s="72">
        <v>0</v>
      </c>
      <c r="G279" s="72">
        <v>0</v>
      </c>
      <c r="H279" s="158">
        <v>0</v>
      </c>
      <c r="I279" s="159"/>
      <c r="J279" s="22"/>
      <c r="K279" s="22"/>
      <c r="L279" s="22"/>
      <c r="M279" s="22"/>
    </row>
    <row r="280" spans="1:13" x14ac:dyDescent="0.25">
      <c r="A280" s="22"/>
      <c r="B280" s="13" t="s">
        <v>15</v>
      </c>
      <c r="C280" s="72">
        <v>50</v>
      </c>
      <c r="D280" s="72">
        <v>50</v>
      </c>
      <c r="E280" s="72">
        <v>0</v>
      </c>
      <c r="F280" s="72">
        <v>75</v>
      </c>
      <c r="G280" s="72">
        <v>75</v>
      </c>
      <c r="H280" s="158">
        <v>0</v>
      </c>
      <c r="I280" s="159"/>
      <c r="J280" s="22"/>
      <c r="K280" s="22"/>
      <c r="L280" s="22"/>
      <c r="M280" s="22"/>
    </row>
    <row r="281" spans="1:13" x14ac:dyDescent="0.25">
      <c r="A281" s="22"/>
      <c r="B281" s="15" t="s">
        <v>48</v>
      </c>
      <c r="C281" s="74">
        <f t="shared" ref="C281:G281" si="17">SUM(C277:C280)</f>
        <v>699</v>
      </c>
      <c r="D281" s="74">
        <f t="shared" si="17"/>
        <v>699</v>
      </c>
      <c r="E281" s="74">
        <f t="shared" si="17"/>
        <v>156</v>
      </c>
      <c r="F281" s="74">
        <f t="shared" si="17"/>
        <v>653</v>
      </c>
      <c r="G281" s="74">
        <f t="shared" si="17"/>
        <v>653</v>
      </c>
      <c r="H281" s="164">
        <f>SUM(H277:H280)</f>
        <v>198</v>
      </c>
      <c r="I281" s="165"/>
      <c r="J281" s="22"/>
      <c r="K281" s="22"/>
      <c r="L281" s="22"/>
      <c r="M281" s="22"/>
    </row>
    <row r="282" spans="1:13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1:13" ht="40.15" customHeight="1" x14ac:dyDescent="0.25">
      <c r="A283" s="22"/>
      <c r="B283" s="181" t="s">
        <v>181</v>
      </c>
      <c r="C283" s="181"/>
      <c r="D283" s="181"/>
      <c r="E283" s="181"/>
      <c r="F283" s="181"/>
      <c r="G283" s="181"/>
      <c r="H283" s="181"/>
      <c r="I283" s="181"/>
      <c r="J283" s="181"/>
      <c r="K283" s="22"/>
      <c r="L283" s="22"/>
      <c r="M283" s="22"/>
    </row>
    <row r="284" spans="1:13" x14ac:dyDescent="0.25">
      <c r="A284" s="22"/>
      <c r="B284" s="22"/>
      <c r="C284" s="22"/>
      <c r="D284" s="22"/>
      <c r="E284" s="22"/>
      <c r="F284" s="22"/>
      <c r="G284" s="22"/>
      <c r="H284" s="156" t="s">
        <v>60</v>
      </c>
      <c r="I284" s="156"/>
      <c r="J284" s="22"/>
      <c r="K284" s="22"/>
      <c r="L284" s="22"/>
      <c r="M284" s="22"/>
    </row>
    <row r="285" spans="1:13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1:13" ht="48.75" customHeight="1" x14ac:dyDescent="0.25">
      <c r="A297" s="22"/>
      <c r="B297" s="22"/>
      <c r="C297" s="54" t="s">
        <v>61</v>
      </c>
      <c r="D297" s="22"/>
      <c r="E297" s="22"/>
      <c r="F297" s="22"/>
      <c r="G297" s="22"/>
      <c r="H297" s="22"/>
      <c r="I297" s="22"/>
      <c r="J297" s="22"/>
      <c r="K297" s="22"/>
      <c r="L297" s="22"/>
      <c r="M297" s="22"/>
    </row>
    <row r="298" spans="1:13" ht="15" customHeight="1" x14ac:dyDescent="0.25">
      <c r="A298" s="22"/>
      <c r="B298" s="181" t="s">
        <v>180</v>
      </c>
      <c r="C298" s="181"/>
      <c r="D298" s="181"/>
      <c r="E298" s="181"/>
      <c r="F298" s="181"/>
      <c r="G298" s="181"/>
      <c r="H298" s="181"/>
      <c r="I298" s="181"/>
      <c r="J298" s="181"/>
      <c r="K298" s="22"/>
      <c r="L298" s="22"/>
      <c r="M298" s="22"/>
    </row>
    <row r="299" spans="1:13" ht="15" customHeight="1" x14ac:dyDescent="0.25">
      <c r="A299" s="22"/>
      <c r="B299" s="181"/>
      <c r="C299" s="181"/>
      <c r="D299" s="181"/>
      <c r="E299" s="181"/>
      <c r="F299" s="181"/>
      <c r="G299" s="181"/>
      <c r="H299" s="181"/>
      <c r="I299" s="181"/>
      <c r="J299" s="181"/>
      <c r="K299" s="22"/>
      <c r="L299" s="22"/>
      <c r="M299" s="22"/>
    </row>
    <row r="300" spans="1:13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12" t="s">
        <v>63</v>
      </c>
      <c r="K300" s="22"/>
      <c r="L300" s="22"/>
      <c r="M300" s="22"/>
    </row>
    <row r="301" spans="1:13" x14ac:dyDescent="0.25">
      <c r="A301" s="22"/>
      <c r="B301" s="167" t="s">
        <v>49</v>
      </c>
      <c r="C301" s="170" t="s">
        <v>118</v>
      </c>
      <c r="D301" s="171"/>
      <c r="E301" s="172"/>
      <c r="F301" s="176" t="s">
        <v>141</v>
      </c>
      <c r="G301" s="177"/>
      <c r="H301" s="177"/>
      <c r="I301" s="178"/>
      <c r="J301" s="22"/>
      <c r="K301" s="22"/>
      <c r="L301" s="22"/>
      <c r="M301" s="22"/>
    </row>
    <row r="302" spans="1:13" x14ac:dyDescent="0.25">
      <c r="A302" s="22"/>
      <c r="B302" s="168"/>
      <c r="C302" s="173"/>
      <c r="D302" s="174"/>
      <c r="E302" s="175"/>
      <c r="F302" s="173"/>
      <c r="G302" s="174"/>
      <c r="H302" s="174"/>
      <c r="I302" s="175"/>
      <c r="J302" s="22"/>
      <c r="K302" s="22"/>
      <c r="L302" s="22"/>
      <c r="M302" s="22"/>
    </row>
    <row r="303" spans="1:13" x14ac:dyDescent="0.25">
      <c r="A303" s="22"/>
      <c r="B303" s="169"/>
      <c r="C303" s="58" t="s">
        <v>2</v>
      </c>
      <c r="D303" s="58" t="s">
        <v>3</v>
      </c>
      <c r="E303" s="58" t="s">
        <v>47</v>
      </c>
      <c r="F303" s="60" t="s">
        <v>2</v>
      </c>
      <c r="G303" s="60" t="s">
        <v>3</v>
      </c>
      <c r="H303" s="160" t="s">
        <v>47</v>
      </c>
      <c r="I303" s="161"/>
      <c r="J303" s="22"/>
      <c r="K303" s="22"/>
      <c r="L303" s="22"/>
      <c r="M303" s="22"/>
    </row>
    <row r="304" spans="1:13" x14ac:dyDescent="0.25">
      <c r="A304" s="22"/>
      <c r="B304" s="13" t="s">
        <v>5</v>
      </c>
      <c r="C304" s="115">
        <v>467</v>
      </c>
      <c r="D304" s="72">
        <v>467</v>
      </c>
      <c r="E304" s="116">
        <v>182</v>
      </c>
      <c r="F304" s="115">
        <v>360</v>
      </c>
      <c r="G304" s="72">
        <v>360</v>
      </c>
      <c r="H304" s="158">
        <v>98</v>
      </c>
      <c r="I304" s="159"/>
      <c r="J304" s="22"/>
      <c r="K304" s="22"/>
      <c r="L304" s="22"/>
      <c r="M304" s="22"/>
    </row>
    <row r="305" spans="1:13" x14ac:dyDescent="0.25">
      <c r="A305" s="22"/>
      <c r="B305" s="13" t="s">
        <v>10</v>
      </c>
      <c r="C305" s="115">
        <v>100</v>
      </c>
      <c r="D305" s="72">
        <v>100</v>
      </c>
      <c r="E305" s="116">
        <v>45</v>
      </c>
      <c r="F305" s="115">
        <v>100</v>
      </c>
      <c r="G305" s="72">
        <v>100</v>
      </c>
      <c r="H305" s="158">
        <v>47</v>
      </c>
      <c r="I305" s="159"/>
      <c r="J305" s="22"/>
      <c r="K305" s="22"/>
      <c r="L305" s="22"/>
      <c r="M305" s="22"/>
    </row>
    <row r="306" spans="1:13" x14ac:dyDescent="0.25">
      <c r="A306" s="22"/>
      <c r="B306" s="14" t="s">
        <v>29</v>
      </c>
      <c r="C306" s="115">
        <v>0</v>
      </c>
      <c r="D306" s="72">
        <v>0</v>
      </c>
      <c r="E306" s="116">
        <v>10</v>
      </c>
      <c r="F306" s="115">
        <v>10</v>
      </c>
      <c r="G306" s="72">
        <v>10</v>
      </c>
      <c r="H306" s="158">
        <v>0</v>
      </c>
      <c r="I306" s="159"/>
      <c r="J306" s="22"/>
      <c r="K306" s="22"/>
      <c r="L306" s="22"/>
      <c r="M306" s="22"/>
    </row>
    <row r="307" spans="1:13" x14ac:dyDescent="0.25">
      <c r="A307" s="22"/>
      <c r="B307" s="14" t="s">
        <v>16</v>
      </c>
      <c r="C307" s="115">
        <v>5</v>
      </c>
      <c r="D307" s="72">
        <v>5</v>
      </c>
      <c r="E307" s="72">
        <v>0</v>
      </c>
      <c r="F307" s="115">
        <v>0</v>
      </c>
      <c r="G307" s="72">
        <v>0</v>
      </c>
      <c r="H307" s="158">
        <v>0</v>
      </c>
      <c r="I307" s="159"/>
      <c r="J307" s="22"/>
      <c r="K307" s="22"/>
      <c r="L307" s="22"/>
      <c r="M307" s="22"/>
    </row>
    <row r="308" spans="1:13" x14ac:dyDescent="0.25">
      <c r="A308" s="22"/>
      <c r="B308" s="13" t="s">
        <v>15</v>
      </c>
      <c r="C308" s="115">
        <v>0</v>
      </c>
      <c r="D308" s="72">
        <v>0</v>
      </c>
      <c r="E308" s="116">
        <v>0</v>
      </c>
      <c r="F308" s="115">
        <v>0</v>
      </c>
      <c r="G308" s="72">
        <v>0</v>
      </c>
      <c r="H308" s="158">
        <v>0</v>
      </c>
      <c r="I308" s="159"/>
      <c r="J308" s="22"/>
      <c r="K308" s="22"/>
      <c r="L308" s="22"/>
      <c r="M308" s="22"/>
    </row>
    <row r="309" spans="1:13" x14ac:dyDescent="0.25">
      <c r="A309" s="22"/>
      <c r="B309" s="15" t="s">
        <v>48</v>
      </c>
      <c r="C309" s="110">
        <f t="shared" ref="C309:H309" si="18">SUM(C304:C308)</f>
        <v>572</v>
      </c>
      <c r="D309" s="74">
        <f t="shared" si="18"/>
        <v>572</v>
      </c>
      <c r="E309" s="117">
        <f t="shared" si="18"/>
        <v>237</v>
      </c>
      <c r="F309" s="110">
        <f t="shared" si="18"/>
        <v>470</v>
      </c>
      <c r="G309" s="74">
        <f t="shared" si="18"/>
        <v>470</v>
      </c>
      <c r="H309" s="164">
        <f t="shared" si="18"/>
        <v>145</v>
      </c>
      <c r="I309" s="165"/>
      <c r="J309" s="22"/>
      <c r="K309" s="22"/>
      <c r="L309" s="22"/>
      <c r="M309" s="22"/>
    </row>
    <row r="310" spans="1:13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</row>
    <row r="311" spans="1:13" ht="30.6" customHeight="1" x14ac:dyDescent="0.25">
      <c r="A311" s="22"/>
      <c r="B311" s="181" t="s">
        <v>179</v>
      </c>
      <c r="C311" s="181"/>
      <c r="D311" s="181"/>
      <c r="E311" s="181"/>
      <c r="F311" s="181"/>
      <c r="G311" s="181"/>
      <c r="H311" s="181"/>
      <c r="I311" s="181"/>
      <c r="J311" s="181"/>
      <c r="K311" s="22"/>
      <c r="L311" s="22"/>
      <c r="M311" s="22"/>
    </row>
    <row r="312" spans="1:13" x14ac:dyDescent="0.25">
      <c r="A312" s="22"/>
      <c r="B312" s="22"/>
      <c r="C312" s="22"/>
      <c r="D312" s="22"/>
      <c r="E312" s="22"/>
      <c r="F312" s="22"/>
      <c r="G312" s="22"/>
      <c r="H312" s="156" t="s">
        <v>64</v>
      </c>
      <c r="I312" s="156"/>
      <c r="J312" s="22"/>
      <c r="K312" s="22"/>
      <c r="L312" s="22"/>
      <c r="M312" s="22"/>
    </row>
    <row r="313" spans="1:13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1:22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1:22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1:22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1:22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1:22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1:22" ht="14.45" customHeight="1" x14ac:dyDescent="0.25">
      <c r="A326" s="22"/>
      <c r="B326" s="157" t="s">
        <v>120</v>
      </c>
      <c r="C326" s="157"/>
      <c r="D326" s="157"/>
      <c r="E326" s="157"/>
      <c r="F326" s="157"/>
      <c r="G326" s="157"/>
      <c r="H326" s="157"/>
      <c r="I326" s="157"/>
      <c r="J326" s="22"/>
      <c r="K326" s="22"/>
      <c r="L326" s="22"/>
      <c r="M326" s="22"/>
    </row>
    <row r="327" spans="1:22" x14ac:dyDescent="0.25">
      <c r="A327" s="22"/>
      <c r="B327" s="16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6"/>
      <c r="O327" s="26"/>
      <c r="P327" s="26"/>
      <c r="Q327" s="26"/>
      <c r="R327" s="26"/>
      <c r="S327" s="26"/>
      <c r="T327" s="26"/>
      <c r="U327" s="26"/>
      <c r="V327" s="26"/>
    </row>
    <row r="328" spans="1:22" x14ac:dyDescent="0.25">
      <c r="A328" s="22"/>
      <c r="B328" s="98" t="s">
        <v>178</v>
      </c>
      <c r="C328" s="118"/>
      <c r="D328" s="118"/>
      <c r="E328" s="118"/>
      <c r="F328" s="118"/>
      <c r="G328" s="118"/>
      <c r="H328" s="25"/>
      <c r="I328" s="25"/>
      <c r="J328" s="25"/>
      <c r="K328" s="25"/>
      <c r="L328" s="25"/>
      <c r="M328" s="25"/>
      <c r="N328" s="26"/>
      <c r="O328" s="26"/>
      <c r="P328" s="26"/>
      <c r="Q328" s="26"/>
      <c r="R328" s="26"/>
      <c r="S328" s="26"/>
      <c r="T328" s="26"/>
      <c r="U328" s="26"/>
      <c r="V328" s="26"/>
    </row>
    <row r="329" spans="1:22" x14ac:dyDescent="0.25">
      <c r="A329" s="22"/>
      <c r="B329" s="16" t="s">
        <v>68</v>
      </c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6"/>
      <c r="O329" s="26"/>
      <c r="P329" s="26"/>
      <c r="Q329" s="26"/>
      <c r="R329" s="26"/>
      <c r="S329" s="26"/>
      <c r="T329" s="26"/>
      <c r="U329" s="26"/>
      <c r="V329" s="26"/>
    </row>
    <row r="330" spans="1:22" x14ac:dyDescent="0.25">
      <c r="A330" s="22"/>
      <c r="B330" s="25"/>
      <c r="C330" s="25"/>
      <c r="D330" s="25"/>
      <c r="E330" s="25"/>
      <c r="F330" s="25"/>
      <c r="G330" s="25"/>
      <c r="H330" s="12" t="s">
        <v>67</v>
      </c>
      <c r="I330" s="25"/>
      <c r="J330" s="25"/>
      <c r="K330" s="25"/>
      <c r="L330" s="25"/>
      <c r="M330" s="25"/>
      <c r="N330" s="26"/>
      <c r="O330" s="26"/>
      <c r="P330" s="26"/>
      <c r="Q330" s="26"/>
      <c r="R330" s="26"/>
      <c r="S330" s="26"/>
      <c r="T330" s="26"/>
      <c r="U330" s="26"/>
      <c r="V330" s="1"/>
    </row>
    <row r="331" spans="1:22" x14ac:dyDescent="0.25">
      <c r="A331" s="22"/>
      <c r="B331" s="56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6"/>
      <c r="O331" s="26"/>
      <c r="P331" s="26"/>
      <c r="Q331" s="26"/>
      <c r="R331" s="26"/>
      <c r="S331" s="26"/>
      <c r="T331" s="26"/>
      <c r="U331" s="26"/>
      <c r="V331" s="26"/>
    </row>
    <row r="332" spans="1:22" ht="14.45" customHeight="1" x14ac:dyDescent="0.25">
      <c r="A332" s="22"/>
      <c r="B332" s="206" t="s">
        <v>40</v>
      </c>
      <c r="C332" s="209" t="s">
        <v>118</v>
      </c>
      <c r="D332" s="210"/>
      <c r="E332" s="211"/>
      <c r="F332" s="223" t="s">
        <v>141</v>
      </c>
      <c r="G332" s="224"/>
      <c r="H332" s="224"/>
      <c r="I332" s="225"/>
      <c r="J332" s="25"/>
      <c r="K332" s="25"/>
      <c r="L332" s="25"/>
      <c r="M332" s="25"/>
      <c r="N332" s="26"/>
      <c r="O332" s="26"/>
      <c r="P332" s="26"/>
      <c r="Q332" s="26"/>
      <c r="R332" s="26"/>
      <c r="S332" s="26"/>
      <c r="T332" s="26"/>
      <c r="U332" s="26"/>
      <c r="V332" s="26"/>
    </row>
    <row r="333" spans="1:22" ht="15" customHeight="1" x14ac:dyDescent="0.25">
      <c r="A333" s="22"/>
      <c r="B333" s="207"/>
      <c r="C333" s="212"/>
      <c r="D333" s="213"/>
      <c r="E333" s="214"/>
      <c r="F333" s="212"/>
      <c r="G333" s="213"/>
      <c r="H333" s="213"/>
      <c r="I333" s="214"/>
      <c r="J333" s="25"/>
      <c r="K333" s="25"/>
      <c r="L333" s="25"/>
      <c r="M333" s="25"/>
      <c r="N333" s="26"/>
      <c r="O333" s="26"/>
      <c r="P333" s="26"/>
      <c r="Q333" s="26"/>
      <c r="R333" s="26"/>
      <c r="S333" s="26"/>
      <c r="T333" s="26"/>
      <c r="U333" s="26"/>
      <c r="V333" s="26"/>
    </row>
    <row r="334" spans="1:22" ht="31.5" x14ac:dyDescent="0.25">
      <c r="A334" s="22"/>
      <c r="B334" s="208"/>
      <c r="C334" s="119" t="s">
        <v>2</v>
      </c>
      <c r="D334" s="119" t="s">
        <v>3</v>
      </c>
      <c r="E334" s="72" t="s">
        <v>47</v>
      </c>
      <c r="F334" s="158" t="s">
        <v>2</v>
      </c>
      <c r="G334" s="159"/>
      <c r="H334" s="72" t="s">
        <v>3</v>
      </c>
      <c r="I334" s="72" t="s">
        <v>47</v>
      </c>
      <c r="J334" s="25"/>
      <c r="K334" s="25"/>
      <c r="L334" s="25"/>
      <c r="M334" s="25"/>
      <c r="N334" s="26"/>
      <c r="O334" s="26"/>
      <c r="P334" s="26"/>
      <c r="Q334" s="26"/>
      <c r="R334" s="26"/>
      <c r="S334" s="26"/>
      <c r="T334" s="26"/>
      <c r="U334" s="26"/>
      <c r="V334" s="26"/>
    </row>
    <row r="335" spans="1:22" x14ac:dyDescent="0.25">
      <c r="A335" s="22"/>
      <c r="B335" s="120" t="s">
        <v>5</v>
      </c>
      <c r="C335" s="72">
        <v>130</v>
      </c>
      <c r="D335" s="72">
        <v>130</v>
      </c>
      <c r="E335" s="72">
        <v>0</v>
      </c>
      <c r="F335" s="158">
        <v>130</v>
      </c>
      <c r="G335" s="159"/>
      <c r="H335" s="72">
        <v>130</v>
      </c>
      <c r="I335" s="72">
        <v>0</v>
      </c>
      <c r="J335" s="25"/>
      <c r="K335" s="25"/>
      <c r="L335" s="25"/>
      <c r="M335" s="25"/>
      <c r="N335" s="26"/>
      <c r="O335" s="26"/>
      <c r="P335" s="26"/>
      <c r="Q335" s="26"/>
      <c r="R335" s="26"/>
      <c r="S335" s="26"/>
      <c r="T335" s="26"/>
      <c r="U335" s="26"/>
      <c r="V335" s="26"/>
    </row>
    <row r="336" spans="1:22" x14ac:dyDescent="0.25">
      <c r="A336" s="22"/>
      <c r="B336" s="121" t="s">
        <v>13</v>
      </c>
      <c r="C336" s="72">
        <v>0</v>
      </c>
      <c r="D336" s="72">
        <v>0</v>
      </c>
      <c r="E336" s="72">
        <v>0</v>
      </c>
      <c r="F336" s="158">
        <v>0</v>
      </c>
      <c r="G336" s="159"/>
      <c r="H336" s="72">
        <v>0</v>
      </c>
      <c r="I336" s="72">
        <v>0</v>
      </c>
      <c r="J336" s="25"/>
      <c r="K336" s="25"/>
      <c r="L336" s="25"/>
      <c r="M336" s="25"/>
      <c r="N336" s="26"/>
      <c r="O336" s="26"/>
      <c r="P336" s="26"/>
      <c r="Q336" s="26"/>
      <c r="R336" s="26"/>
      <c r="S336" s="26"/>
      <c r="T336" s="26"/>
      <c r="U336" s="26"/>
      <c r="V336" s="26"/>
    </row>
    <row r="337" spans="1:22" x14ac:dyDescent="0.25">
      <c r="A337" s="22"/>
      <c r="B337" s="13" t="s">
        <v>10</v>
      </c>
      <c r="C337" s="122">
        <v>0</v>
      </c>
      <c r="D337" s="72">
        <v>0</v>
      </c>
      <c r="E337" s="72">
        <v>0</v>
      </c>
      <c r="F337" s="158">
        <v>10</v>
      </c>
      <c r="G337" s="159"/>
      <c r="H337" s="72">
        <v>10</v>
      </c>
      <c r="I337" s="72">
        <v>5</v>
      </c>
      <c r="J337" s="25"/>
      <c r="K337" s="25"/>
      <c r="L337" s="25"/>
      <c r="M337" s="25"/>
      <c r="N337" s="26"/>
      <c r="O337" s="26"/>
      <c r="P337" s="26"/>
      <c r="Q337" s="26"/>
      <c r="R337" s="26"/>
      <c r="S337" s="26"/>
      <c r="T337" s="26"/>
      <c r="U337" s="26"/>
      <c r="V337" s="26"/>
    </row>
    <row r="338" spans="1:22" x14ac:dyDescent="0.25">
      <c r="A338" s="22"/>
      <c r="B338" s="123" t="s">
        <v>15</v>
      </c>
      <c r="C338" s="72">
        <v>10</v>
      </c>
      <c r="D338" s="72">
        <v>10</v>
      </c>
      <c r="E338" s="72">
        <v>2</v>
      </c>
      <c r="F338" s="158">
        <v>10</v>
      </c>
      <c r="G338" s="159"/>
      <c r="H338" s="72">
        <v>10</v>
      </c>
      <c r="I338" s="72">
        <v>0</v>
      </c>
      <c r="J338" s="25"/>
      <c r="K338" s="25"/>
      <c r="L338" s="25"/>
      <c r="M338" s="25"/>
      <c r="N338" s="26"/>
      <c r="O338" s="26"/>
      <c r="P338" s="26"/>
      <c r="Q338" s="26"/>
      <c r="R338" s="26"/>
      <c r="S338" s="26"/>
      <c r="T338" s="26"/>
      <c r="U338" s="26"/>
      <c r="V338" s="26"/>
    </row>
    <row r="339" spans="1:22" x14ac:dyDescent="0.25">
      <c r="A339" s="22"/>
      <c r="B339" s="14" t="s">
        <v>30</v>
      </c>
      <c r="C339" s="72">
        <v>0</v>
      </c>
      <c r="D339" s="72">
        <v>0</v>
      </c>
      <c r="E339" s="72">
        <v>0</v>
      </c>
      <c r="F339" s="158">
        <v>0</v>
      </c>
      <c r="G339" s="159"/>
      <c r="H339" s="72">
        <v>0</v>
      </c>
      <c r="I339" s="72">
        <v>0</v>
      </c>
      <c r="J339" s="25"/>
      <c r="K339" s="25"/>
      <c r="L339" s="25"/>
      <c r="M339" s="25"/>
      <c r="N339" s="26"/>
      <c r="O339" s="26"/>
      <c r="P339" s="26"/>
      <c r="Q339" s="26"/>
      <c r="R339" s="26"/>
      <c r="S339" s="26"/>
      <c r="T339" s="26"/>
      <c r="U339" s="26"/>
      <c r="V339" s="26"/>
    </row>
    <row r="340" spans="1:22" x14ac:dyDescent="0.25">
      <c r="A340" s="22"/>
      <c r="B340" s="124" t="s">
        <v>66</v>
      </c>
      <c r="C340" s="74">
        <f>SUM(C335:C339)</f>
        <v>140</v>
      </c>
      <c r="D340" s="74">
        <f>SUM(D335:D339)</f>
        <v>140</v>
      </c>
      <c r="E340" s="74">
        <f t="shared" ref="E340" si="19">SUM(E335:E339)</f>
        <v>2</v>
      </c>
      <c r="F340" s="164">
        <f>SUM(F335:F339)</f>
        <v>150</v>
      </c>
      <c r="G340" s="165"/>
      <c r="H340" s="74">
        <f>SUM(H335:H339)</f>
        <v>150</v>
      </c>
      <c r="I340" s="74">
        <f>SUM(I335:I339)</f>
        <v>5</v>
      </c>
      <c r="J340" s="25"/>
      <c r="K340" s="25"/>
      <c r="L340" s="25"/>
      <c r="M340" s="25"/>
      <c r="N340" s="26"/>
      <c r="O340" s="26"/>
      <c r="P340" s="26"/>
      <c r="Q340" s="26"/>
      <c r="R340" s="26"/>
      <c r="S340" s="26"/>
      <c r="T340" s="26"/>
      <c r="U340" s="26"/>
      <c r="V340" s="26"/>
    </row>
    <row r="341" spans="1:22" ht="21" customHeight="1" x14ac:dyDescent="0.25">
      <c r="A341" s="22"/>
      <c r="B341" s="18"/>
      <c r="C341" s="19"/>
      <c r="D341" s="19"/>
      <c r="E341" s="19"/>
      <c r="F341" s="19"/>
      <c r="G341" s="19"/>
      <c r="H341" s="19"/>
      <c r="I341" s="19"/>
      <c r="J341" s="25"/>
      <c r="K341" s="25"/>
      <c r="L341" s="25"/>
      <c r="M341" s="25"/>
      <c r="N341" s="26"/>
      <c r="O341" s="26"/>
      <c r="P341" s="26"/>
      <c r="Q341" s="26"/>
      <c r="R341" s="26"/>
      <c r="S341" s="26"/>
      <c r="T341" s="26"/>
      <c r="U341" s="26"/>
      <c r="V341" s="26"/>
    </row>
    <row r="342" spans="1:22" x14ac:dyDescent="0.25">
      <c r="A342" s="22"/>
      <c r="B342" s="157" t="s">
        <v>69</v>
      </c>
      <c r="C342" s="157"/>
      <c r="D342" s="157"/>
      <c r="E342" s="157"/>
      <c r="F342" s="157"/>
      <c r="G342" s="157"/>
      <c r="H342" s="157"/>
      <c r="I342" s="157"/>
      <c r="J342" s="22"/>
      <c r="K342" s="22"/>
      <c r="L342" s="22"/>
      <c r="M342" s="22"/>
    </row>
    <row r="343" spans="1:22" x14ac:dyDescent="0.25">
      <c r="A343" s="22"/>
      <c r="B343" s="16"/>
      <c r="C343" s="25"/>
      <c r="D343" s="25"/>
      <c r="E343" s="25"/>
      <c r="F343" s="25"/>
      <c r="G343" s="25"/>
      <c r="H343" s="25"/>
      <c r="I343" s="25"/>
      <c r="J343" s="25"/>
      <c r="K343" s="25"/>
      <c r="L343" s="22"/>
      <c r="M343" s="22"/>
    </row>
    <row r="344" spans="1:22" x14ac:dyDescent="0.25">
      <c r="A344" s="22"/>
      <c r="B344" s="16" t="s">
        <v>177</v>
      </c>
      <c r="C344" s="25"/>
      <c r="D344" s="25"/>
      <c r="E344" s="25"/>
      <c r="F344" s="25"/>
      <c r="G344" s="25"/>
      <c r="H344" s="25"/>
      <c r="I344" s="25"/>
      <c r="J344" s="25"/>
      <c r="K344" s="25"/>
      <c r="L344" s="22"/>
      <c r="M344" s="22"/>
    </row>
    <row r="345" spans="1:22" x14ac:dyDescent="0.25">
      <c r="A345" s="22"/>
      <c r="B345" s="16" t="s">
        <v>70</v>
      </c>
      <c r="C345" s="25"/>
      <c r="D345" s="25"/>
      <c r="E345" s="25"/>
      <c r="F345" s="25"/>
      <c r="G345" s="25"/>
      <c r="H345" s="25"/>
      <c r="I345" s="25"/>
      <c r="J345" s="25"/>
      <c r="K345" s="25"/>
      <c r="L345" s="22"/>
      <c r="M345" s="22"/>
    </row>
    <row r="346" spans="1:22" x14ac:dyDescent="0.25">
      <c r="A346" s="22"/>
      <c r="B346" s="25"/>
      <c r="C346" s="25"/>
      <c r="D346" s="25"/>
      <c r="E346" s="25"/>
      <c r="F346" s="25"/>
      <c r="G346" s="25"/>
      <c r="H346" s="12" t="s">
        <v>71</v>
      </c>
      <c r="I346" s="25"/>
      <c r="J346" s="25"/>
      <c r="K346" s="25"/>
      <c r="L346" s="22"/>
      <c r="M346" s="22"/>
    </row>
    <row r="347" spans="1:22" x14ac:dyDescent="0.25">
      <c r="A347" s="22"/>
      <c r="B347" s="56"/>
      <c r="C347" s="25"/>
      <c r="D347" s="25"/>
      <c r="E347" s="25"/>
      <c r="F347" s="25"/>
      <c r="G347" s="25"/>
      <c r="H347" s="25"/>
      <c r="I347" s="25"/>
      <c r="J347" s="25"/>
      <c r="K347" s="25"/>
      <c r="L347" s="22"/>
      <c r="M347" s="22"/>
    </row>
    <row r="348" spans="1:22" x14ac:dyDescent="0.25">
      <c r="A348" s="22"/>
      <c r="B348" s="206" t="s">
        <v>40</v>
      </c>
      <c r="C348" s="209" t="s">
        <v>118</v>
      </c>
      <c r="D348" s="210"/>
      <c r="E348" s="211"/>
      <c r="F348" s="223" t="s">
        <v>141</v>
      </c>
      <c r="G348" s="224"/>
      <c r="H348" s="224"/>
      <c r="I348" s="225"/>
      <c r="J348" s="25"/>
      <c r="K348" s="25"/>
      <c r="L348" s="22"/>
      <c r="M348" s="22"/>
    </row>
    <row r="349" spans="1:22" x14ac:dyDescent="0.25">
      <c r="A349" s="22"/>
      <c r="B349" s="207"/>
      <c r="C349" s="212"/>
      <c r="D349" s="213"/>
      <c r="E349" s="214"/>
      <c r="F349" s="212"/>
      <c r="G349" s="213"/>
      <c r="H349" s="213"/>
      <c r="I349" s="214"/>
      <c r="J349" s="25"/>
      <c r="K349" s="25"/>
      <c r="L349" s="22"/>
      <c r="M349" s="22"/>
    </row>
    <row r="350" spans="1:22" ht="31.5" x14ac:dyDescent="0.25">
      <c r="A350" s="22"/>
      <c r="B350" s="208"/>
      <c r="C350" s="72" t="s">
        <v>2</v>
      </c>
      <c r="D350" s="72" t="s">
        <v>3</v>
      </c>
      <c r="E350" s="72" t="s">
        <v>47</v>
      </c>
      <c r="F350" s="158" t="s">
        <v>2</v>
      </c>
      <c r="G350" s="159"/>
      <c r="H350" s="72" t="s">
        <v>3</v>
      </c>
      <c r="I350" s="72" t="s">
        <v>47</v>
      </c>
      <c r="J350" s="25"/>
      <c r="K350" s="25"/>
      <c r="L350" s="22"/>
      <c r="M350" s="22"/>
    </row>
    <row r="351" spans="1:22" x14ac:dyDescent="0.25">
      <c r="A351" s="22"/>
      <c r="B351" s="123" t="s">
        <v>5</v>
      </c>
      <c r="C351" s="72">
        <v>150</v>
      </c>
      <c r="D351" s="72">
        <v>150</v>
      </c>
      <c r="E351" s="72">
        <v>0</v>
      </c>
      <c r="F351" s="158">
        <v>150</v>
      </c>
      <c r="G351" s="159"/>
      <c r="H351" s="72">
        <v>150</v>
      </c>
      <c r="I351" s="72">
        <v>0</v>
      </c>
      <c r="J351" s="25"/>
      <c r="K351" s="25"/>
      <c r="L351" s="22"/>
      <c r="M351" s="22"/>
    </row>
    <row r="352" spans="1:22" x14ac:dyDescent="0.25">
      <c r="A352" s="22"/>
      <c r="B352" s="14" t="s">
        <v>30</v>
      </c>
      <c r="C352" s="72">
        <v>0</v>
      </c>
      <c r="D352" s="72">
        <v>0</v>
      </c>
      <c r="E352" s="72">
        <v>0</v>
      </c>
      <c r="F352" s="158">
        <v>0</v>
      </c>
      <c r="G352" s="159"/>
      <c r="H352" s="72">
        <v>0</v>
      </c>
      <c r="I352" s="72">
        <v>0</v>
      </c>
      <c r="J352" s="25"/>
      <c r="K352" s="25"/>
      <c r="L352" s="22"/>
      <c r="M352" s="22"/>
    </row>
    <row r="353" spans="1:13" x14ac:dyDescent="0.25">
      <c r="A353" s="22"/>
      <c r="B353" s="123" t="s">
        <v>15</v>
      </c>
      <c r="C353" s="72">
        <v>0</v>
      </c>
      <c r="D353" s="72">
        <v>0</v>
      </c>
      <c r="E353" s="72">
        <v>0</v>
      </c>
      <c r="F353" s="158">
        <v>0</v>
      </c>
      <c r="G353" s="159"/>
      <c r="H353" s="72">
        <v>0</v>
      </c>
      <c r="I353" s="72">
        <v>0</v>
      </c>
      <c r="J353" s="25"/>
      <c r="K353" s="25"/>
      <c r="L353" s="22"/>
      <c r="M353" s="22"/>
    </row>
    <row r="354" spans="1:13" x14ac:dyDescent="0.25">
      <c r="A354" s="22"/>
      <c r="B354" s="124" t="s">
        <v>66</v>
      </c>
      <c r="C354" s="74">
        <f>SUM(C351:C353)</f>
        <v>150</v>
      </c>
      <c r="D354" s="74">
        <f>SUM(D351:D353)</f>
        <v>150</v>
      </c>
      <c r="E354" s="74">
        <f>SUM(E351:E353)</f>
        <v>0</v>
      </c>
      <c r="F354" s="164">
        <f>SUM(F351:F353)</f>
        <v>150</v>
      </c>
      <c r="G354" s="165"/>
      <c r="H354" s="74">
        <f>SUM(H351:H353)</f>
        <v>150</v>
      </c>
      <c r="I354" s="74">
        <f>SUM(I351:I353)</f>
        <v>0</v>
      </c>
      <c r="J354" s="25"/>
      <c r="K354" s="25"/>
      <c r="L354" s="22"/>
      <c r="M354" s="22"/>
    </row>
    <row r="355" spans="1:13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</row>
    <row r="356" spans="1:13" ht="32.25" customHeight="1" x14ac:dyDescent="0.25">
      <c r="A356" s="22"/>
      <c r="B356" s="157" t="s">
        <v>96</v>
      </c>
      <c r="C356" s="157"/>
      <c r="D356" s="157"/>
      <c r="E356" s="157"/>
      <c r="F356" s="157"/>
      <c r="G356" s="157"/>
      <c r="H356" s="157"/>
      <c r="I356" s="157"/>
      <c r="J356" s="157"/>
      <c r="K356" s="22"/>
      <c r="L356" s="22"/>
      <c r="M356" s="22"/>
    </row>
    <row r="357" spans="1:13" ht="30.6" customHeight="1" x14ac:dyDescent="0.25">
      <c r="A357" s="22"/>
      <c r="B357" s="180" t="s">
        <v>175</v>
      </c>
      <c r="C357" s="180"/>
      <c r="D357" s="180"/>
      <c r="E357" s="180"/>
      <c r="F357" s="180"/>
      <c r="G357" s="180"/>
      <c r="H357" s="180"/>
      <c r="I357" s="180"/>
      <c r="J357" s="180"/>
      <c r="K357" s="180"/>
      <c r="L357" s="22"/>
      <c r="M357" s="22"/>
    </row>
    <row r="358" spans="1:13" ht="40.15" customHeight="1" x14ac:dyDescent="0.25">
      <c r="A358" s="22"/>
      <c r="B358" s="181" t="s">
        <v>108</v>
      </c>
      <c r="C358" s="181"/>
      <c r="D358" s="181"/>
      <c r="E358" s="181"/>
      <c r="F358" s="181"/>
      <c r="G358" s="181"/>
      <c r="H358" s="181"/>
      <c r="I358" s="181"/>
      <c r="J358" s="181"/>
      <c r="K358" s="22"/>
      <c r="L358" s="22"/>
      <c r="M358" s="22"/>
    </row>
    <row r="359" spans="1:13" ht="21.75" customHeight="1" x14ac:dyDescent="0.25">
      <c r="A359" s="22"/>
      <c r="B359" s="59"/>
      <c r="C359" s="59"/>
      <c r="D359" s="59"/>
      <c r="E359" s="59"/>
      <c r="F359" s="59"/>
      <c r="G359" s="59"/>
      <c r="H359" s="59"/>
      <c r="I359" s="59"/>
      <c r="J359" s="12" t="s">
        <v>72</v>
      </c>
      <c r="K359" s="22"/>
      <c r="L359" s="22"/>
      <c r="M359" s="22"/>
    </row>
    <row r="360" spans="1:13" ht="14.45" customHeight="1" x14ac:dyDescent="0.25">
      <c r="A360" s="22"/>
      <c r="B360" s="206" t="s">
        <v>81</v>
      </c>
      <c r="C360" s="192" t="s">
        <v>176</v>
      </c>
      <c r="D360" s="193"/>
      <c r="E360" s="194"/>
      <c r="F360" s="198" t="s">
        <v>141</v>
      </c>
      <c r="G360" s="199"/>
      <c r="H360" s="199"/>
      <c r="I360" s="200"/>
      <c r="J360" s="22"/>
      <c r="K360" s="22"/>
      <c r="L360" s="22"/>
      <c r="M360" s="22"/>
    </row>
    <row r="361" spans="1:13" ht="14.45" customHeight="1" x14ac:dyDescent="0.25">
      <c r="A361" s="22"/>
      <c r="B361" s="207"/>
      <c r="C361" s="195"/>
      <c r="D361" s="196"/>
      <c r="E361" s="197"/>
      <c r="F361" s="195"/>
      <c r="G361" s="196"/>
      <c r="H361" s="196"/>
      <c r="I361" s="197"/>
      <c r="J361" s="22"/>
      <c r="K361" s="22"/>
      <c r="L361" s="22"/>
      <c r="M361" s="22"/>
    </row>
    <row r="362" spans="1:13" ht="31.5" x14ac:dyDescent="0.25">
      <c r="A362" s="22"/>
      <c r="B362" s="208"/>
      <c r="C362" s="72" t="s">
        <v>2</v>
      </c>
      <c r="D362" s="72" t="s">
        <v>3</v>
      </c>
      <c r="E362" s="72" t="s">
        <v>47</v>
      </c>
      <c r="F362" s="72" t="s">
        <v>2</v>
      </c>
      <c r="G362" s="158" t="s">
        <v>3</v>
      </c>
      <c r="H362" s="159"/>
      <c r="I362" s="72" t="s">
        <v>47</v>
      </c>
      <c r="J362" s="22"/>
      <c r="K362" s="22"/>
      <c r="L362" s="22"/>
      <c r="M362" s="22"/>
    </row>
    <row r="363" spans="1:13" x14ac:dyDescent="0.25">
      <c r="A363" s="22"/>
      <c r="B363" s="125" t="s">
        <v>5</v>
      </c>
      <c r="C363" s="72">
        <v>2</v>
      </c>
      <c r="D363" s="72">
        <v>6</v>
      </c>
      <c r="E363" s="126">
        <v>0</v>
      </c>
      <c r="F363" s="72">
        <v>0</v>
      </c>
      <c r="G363" s="158">
        <v>0</v>
      </c>
      <c r="H363" s="159"/>
      <c r="I363" s="72">
        <v>0</v>
      </c>
      <c r="J363" s="22"/>
      <c r="K363" s="22"/>
      <c r="L363" s="22"/>
      <c r="M363" s="22"/>
    </row>
    <row r="364" spans="1:13" x14ac:dyDescent="0.25">
      <c r="A364" s="22"/>
      <c r="B364" s="124" t="s">
        <v>66</v>
      </c>
      <c r="C364" s="127">
        <f>SUM(C363:C363)</f>
        <v>2</v>
      </c>
      <c r="D364" s="127">
        <f>SUM(D363:D363)</f>
        <v>6</v>
      </c>
      <c r="E364" s="74">
        <f>SUM(E363:E363)</f>
        <v>0</v>
      </c>
      <c r="F364" s="74">
        <f>SUM(F363:F363)</f>
        <v>0</v>
      </c>
      <c r="G364" s="164">
        <v>0</v>
      </c>
      <c r="H364" s="165"/>
      <c r="I364" s="74">
        <v>0</v>
      </c>
      <c r="J364" s="22"/>
      <c r="K364" s="22"/>
      <c r="L364" s="22"/>
      <c r="M364" s="22"/>
    </row>
    <row r="365" spans="1:13" ht="36" customHeight="1" x14ac:dyDescent="0.25">
      <c r="A365" s="22"/>
      <c r="B365" s="236"/>
      <c r="C365" s="236"/>
      <c r="D365" s="236"/>
      <c r="E365" s="236"/>
      <c r="F365" s="236"/>
      <c r="G365" s="236"/>
      <c r="H365" s="236"/>
      <c r="I365" s="236"/>
      <c r="J365" s="236"/>
      <c r="K365" s="236"/>
      <c r="L365" s="22"/>
      <c r="M365" s="22"/>
    </row>
    <row r="366" spans="1:13" ht="28.5" customHeight="1" x14ac:dyDescent="0.25">
      <c r="A366" s="22"/>
      <c r="B366" s="22"/>
      <c r="C366" s="157" t="s">
        <v>73</v>
      </c>
      <c r="D366" s="157"/>
      <c r="E366" s="157"/>
      <c r="F366" s="157"/>
      <c r="G366" s="157"/>
      <c r="H366" s="157"/>
      <c r="I366" s="157"/>
      <c r="J366" s="157"/>
      <c r="K366" s="157"/>
      <c r="L366" s="22"/>
      <c r="M366" s="22"/>
    </row>
    <row r="367" spans="1:13" ht="35.25" customHeight="1" x14ac:dyDescent="0.25">
      <c r="A367" s="22"/>
      <c r="B367" s="180" t="s">
        <v>174</v>
      </c>
      <c r="C367" s="180"/>
      <c r="D367" s="180"/>
      <c r="E367" s="180"/>
      <c r="F367" s="180"/>
      <c r="G367" s="180"/>
      <c r="H367" s="180"/>
      <c r="I367" s="180"/>
      <c r="J367" s="180"/>
      <c r="K367" s="180"/>
      <c r="L367" s="180"/>
      <c r="M367" s="22"/>
    </row>
    <row r="368" spans="1:13" x14ac:dyDescent="0.25">
      <c r="A368" s="22"/>
      <c r="B368" s="16" t="s">
        <v>75</v>
      </c>
      <c r="C368" s="59"/>
      <c r="D368" s="59"/>
      <c r="E368" s="59"/>
      <c r="F368" s="59"/>
      <c r="G368" s="59"/>
      <c r="H368" s="59"/>
      <c r="I368" s="59"/>
      <c r="J368" s="12" t="s">
        <v>74</v>
      </c>
      <c r="K368" s="22"/>
      <c r="L368" s="22"/>
      <c r="M368" s="22"/>
    </row>
    <row r="369" spans="1:13" x14ac:dyDescent="0.25">
      <c r="A369" s="22"/>
      <c r="B369" s="206" t="s">
        <v>40</v>
      </c>
      <c r="C369" s="209" t="s">
        <v>118</v>
      </c>
      <c r="D369" s="210"/>
      <c r="E369" s="211"/>
      <c r="F369" s="223" t="s">
        <v>141</v>
      </c>
      <c r="G369" s="224"/>
      <c r="H369" s="224"/>
      <c r="I369" s="225"/>
      <c r="J369" s="22"/>
      <c r="K369" s="22"/>
      <c r="L369" s="22"/>
      <c r="M369" s="22"/>
    </row>
    <row r="370" spans="1:13" x14ac:dyDescent="0.25">
      <c r="A370" s="22"/>
      <c r="B370" s="207"/>
      <c r="C370" s="212"/>
      <c r="D370" s="213"/>
      <c r="E370" s="214"/>
      <c r="F370" s="212"/>
      <c r="G370" s="213"/>
      <c r="H370" s="213"/>
      <c r="I370" s="214"/>
      <c r="J370" s="22"/>
      <c r="K370" s="22"/>
      <c r="L370" s="22"/>
      <c r="M370" s="22"/>
    </row>
    <row r="371" spans="1:13" ht="31.5" x14ac:dyDescent="0.25">
      <c r="A371" s="22"/>
      <c r="B371" s="208"/>
      <c r="C371" s="72" t="s">
        <v>2</v>
      </c>
      <c r="D371" s="72" t="s">
        <v>3</v>
      </c>
      <c r="E371" s="72" t="s">
        <v>47</v>
      </c>
      <c r="F371" s="158" t="s">
        <v>2</v>
      </c>
      <c r="G371" s="159"/>
      <c r="H371" s="72" t="s">
        <v>3</v>
      </c>
      <c r="I371" s="72" t="s">
        <v>47</v>
      </c>
      <c r="J371" s="22"/>
      <c r="K371" s="22"/>
      <c r="L371" s="22"/>
      <c r="M371" s="22"/>
    </row>
    <row r="372" spans="1:13" x14ac:dyDescent="0.25">
      <c r="A372" s="22"/>
      <c r="B372" s="13" t="s">
        <v>5</v>
      </c>
      <c r="C372" s="72">
        <v>10</v>
      </c>
      <c r="D372" s="72">
        <v>50</v>
      </c>
      <c r="E372" s="72">
        <v>0</v>
      </c>
      <c r="F372" s="158">
        <v>7</v>
      </c>
      <c r="G372" s="159"/>
      <c r="H372" s="72">
        <v>35</v>
      </c>
      <c r="I372" s="72">
        <v>0</v>
      </c>
      <c r="J372" s="22"/>
      <c r="K372" s="22"/>
      <c r="L372" s="22"/>
      <c r="M372" s="22"/>
    </row>
    <row r="373" spans="1:13" x14ac:dyDescent="0.25">
      <c r="A373" s="22"/>
      <c r="B373" s="13" t="s">
        <v>10</v>
      </c>
      <c r="C373" s="72">
        <v>4</v>
      </c>
      <c r="D373" s="72">
        <v>20</v>
      </c>
      <c r="E373" s="72">
        <v>0</v>
      </c>
      <c r="F373" s="158">
        <v>2</v>
      </c>
      <c r="G373" s="159"/>
      <c r="H373" s="72">
        <v>10</v>
      </c>
      <c r="I373" s="72">
        <v>0</v>
      </c>
      <c r="J373" s="22"/>
      <c r="K373" s="22"/>
      <c r="L373" s="22"/>
      <c r="M373" s="22"/>
    </row>
    <row r="374" spans="1:13" x14ac:dyDescent="0.25">
      <c r="A374" s="22"/>
      <c r="B374" s="13" t="s">
        <v>16</v>
      </c>
      <c r="C374" s="72">
        <v>5</v>
      </c>
      <c r="D374" s="72">
        <v>25</v>
      </c>
      <c r="E374" s="72">
        <v>0</v>
      </c>
      <c r="F374" s="158">
        <v>0</v>
      </c>
      <c r="G374" s="159"/>
      <c r="H374" s="72">
        <v>0</v>
      </c>
      <c r="I374" s="72">
        <v>0</v>
      </c>
      <c r="J374" s="22"/>
      <c r="K374" s="22"/>
      <c r="L374" s="22"/>
      <c r="M374" s="22"/>
    </row>
    <row r="375" spans="1:13" x14ac:dyDescent="0.25">
      <c r="A375" s="22"/>
      <c r="B375" s="124" t="s">
        <v>66</v>
      </c>
      <c r="C375" s="131">
        <v>19</v>
      </c>
      <c r="D375" s="74">
        <v>95</v>
      </c>
      <c r="E375" s="74">
        <f>SUM(E372:E373)</f>
        <v>0</v>
      </c>
      <c r="F375" s="164">
        <f>SUM(F372:F374)</f>
        <v>9</v>
      </c>
      <c r="G375" s="165"/>
      <c r="H375" s="74">
        <f>SUM(H372:H374)</f>
        <v>45</v>
      </c>
      <c r="I375" s="74">
        <f>SUM(I372:I373)</f>
        <v>0</v>
      </c>
      <c r="J375" s="22"/>
      <c r="K375" s="22"/>
      <c r="L375" s="22"/>
      <c r="M375" s="22"/>
    </row>
    <row r="376" spans="1:13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1:13" x14ac:dyDescent="0.25">
      <c r="A377" s="22"/>
      <c r="B377" s="22"/>
      <c r="C377" s="157" t="s">
        <v>76</v>
      </c>
      <c r="D377" s="157"/>
      <c r="E377" s="157"/>
      <c r="F377" s="157"/>
      <c r="G377" s="157"/>
      <c r="H377" s="157"/>
      <c r="I377" s="157"/>
      <c r="J377" s="157"/>
      <c r="K377" s="157"/>
      <c r="L377" s="22"/>
      <c r="M377" s="22"/>
    </row>
    <row r="378" spans="1:13" x14ac:dyDescent="0.25">
      <c r="A378" s="22"/>
      <c r="B378" s="16" t="s">
        <v>173</v>
      </c>
      <c r="C378" s="25"/>
      <c r="D378" s="25"/>
      <c r="E378" s="25"/>
      <c r="F378" s="25"/>
      <c r="G378" s="25"/>
      <c r="H378" s="25"/>
      <c r="I378" s="25"/>
      <c r="J378" s="25"/>
      <c r="K378" s="22"/>
      <c r="L378" s="22"/>
      <c r="M378" s="22"/>
    </row>
    <row r="379" spans="1:13" x14ac:dyDescent="0.25">
      <c r="A379" s="22"/>
      <c r="B379" s="16"/>
      <c r="C379" s="25"/>
      <c r="D379" s="25"/>
      <c r="E379" s="25"/>
      <c r="F379" s="25"/>
      <c r="G379" s="25"/>
      <c r="H379" s="25"/>
      <c r="I379" s="25"/>
      <c r="J379" s="25"/>
      <c r="K379" s="22"/>
      <c r="L379" s="22"/>
      <c r="M379" s="22"/>
    </row>
    <row r="380" spans="1:13" ht="15" customHeight="1" x14ac:dyDescent="0.25">
      <c r="A380" s="22"/>
      <c r="B380" s="16" t="s">
        <v>99</v>
      </c>
      <c r="C380" s="25"/>
      <c r="D380" s="25"/>
      <c r="E380" s="25"/>
      <c r="F380" s="25"/>
      <c r="G380" s="25"/>
      <c r="H380" s="25"/>
      <c r="I380" s="25"/>
      <c r="J380" s="12" t="s">
        <v>109</v>
      </c>
      <c r="K380" s="22"/>
      <c r="L380" s="22"/>
      <c r="M380" s="22"/>
    </row>
    <row r="381" spans="1:13" ht="15" customHeight="1" x14ac:dyDescent="0.25">
      <c r="A381" s="22"/>
      <c r="B381" s="206" t="s">
        <v>40</v>
      </c>
      <c r="C381" s="209" t="s">
        <v>118</v>
      </c>
      <c r="D381" s="210"/>
      <c r="E381" s="211"/>
      <c r="F381" s="223" t="s">
        <v>141</v>
      </c>
      <c r="G381" s="224"/>
      <c r="H381" s="224"/>
      <c r="I381" s="225"/>
      <c r="J381" s="25"/>
      <c r="K381" s="22"/>
      <c r="L381" s="22"/>
      <c r="M381" s="22"/>
    </row>
    <row r="382" spans="1:13" x14ac:dyDescent="0.25">
      <c r="A382" s="22"/>
      <c r="B382" s="207"/>
      <c r="C382" s="212"/>
      <c r="D382" s="213"/>
      <c r="E382" s="214"/>
      <c r="F382" s="212"/>
      <c r="G382" s="213"/>
      <c r="H382" s="213"/>
      <c r="I382" s="214"/>
      <c r="J382" s="25"/>
      <c r="K382" s="22"/>
      <c r="L382" s="22"/>
      <c r="M382" s="22"/>
    </row>
    <row r="383" spans="1:13" ht="31.5" x14ac:dyDescent="0.25">
      <c r="A383" s="22"/>
      <c r="B383" s="208"/>
      <c r="C383" s="72" t="s">
        <v>2</v>
      </c>
      <c r="D383" s="72" t="s">
        <v>3</v>
      </c>
      <c r="E383" s="72" t="s">
        <v>47</v>
      </c>
      <c r="F383" s="158" t="s">
        <v>2</v>
      </c>
      <c r="G383" s="159"/>
      <c r="H383" s="72" t="s">
        <v>3</v>
      </c>
      <c r="I383" s="72" t="s">
        <v>47</v>
      </c>
      <c r="J383" s="25"/>
      <c r="K383" s="22"/>
      <c r="L383" s="22"/>
      <c r="M383" s="22"/>
    </row>
    <row r="384" spans="1:13" x14ac:dyDescent="0.25">
      <c r="A384" s="22"/>
      <c r="B384" s="13" t="s">
        <v>5</v>
      </c>
      <c r="C384" s="72">
        <v>300</v>
      </c>
      <c r="D384" s="72">
        <v>2100</v>
      </c>
      <c r="E384" s="72">
        <v>0</v>
      </c>
      <c r="F384" s="158">
        <v>210</v>
      </c>
      <c r="G384" s="159"/>
      <c r="H384" s="72">
        <v>1470</v>
      </c>
      <c r="I384" s="72">
        <v>0</v>
      </c>
      <c r="J384" s="25"/>
      <c r="K384" s="22"/>
      <c r="L384" s="22"/>
      <c r="M384" s="22"/>
    </row>
    <row r="385" spans="1:13" x14ac:dyDescent="0.25">
      <c r="A385" s="22"/>
      <c r="B385" s="123" t="s">
        <v>30</v>
      </c>
      <c r="C385" s="72">
        <v>0</v>
      </c>
      <c r="D385" s="72">
        <v>0</v>
      </c>
      <c r="E385" s="72">
        <v>0</v>
      </c>
      <c r="F385" s="158">
        <v>0</v>
      </c>
      <c r="G385" s="159"/>
      <c r="H385" s="72">
        <v>0</v>
      </c>
      <c r="I385" s="72">
        <v>0</v>
      </c>
      <c r="J385" s="25"/>
      <c r="K385" s="22"/>
      <c r="L385" s="22"/>
      <c r="M385" s="22"/>
    </row>
    <row r="386" spans="1:13" x14ac:dyDescent="0.25">
      <c r="A386" s="22"/>
      <c r="B386" s="123" t="s">
        <v>16</v>
      </c>
      <c r="C386" s="72">
        <v>10</v>
      </c>
      <c r="D386" s="72">
        <v>70</v>
      </c>
      <c r="E386" s="72">
        <v>0</v>
      </c>
      <c r="F386" s="158">
        <v>10</v>
      </c>
      <c r="G386" s="159"/>
      <c r="H386" s="72">
        <v>70</v>
      </c>
      <c r="I386" s="72">
        <v>0</v>
      </c>
      <c r="J386" s="25"/>
      <c r="K386" s="22"/>
      <c r="L386" s="22"/>
      <c r="M386" s="22"/>
    </row>
    <row r="387" spans="1:13" x14ac:dyDescent="0.25">
      <c r="A387" s="22"/>
      <c r="B387" s="123" t="s">
        <v>29</v>
      </c>
      <c r="C387" s="116">
        <v>0</v>
      </c>
      <c r="D387" s="116">
        <v>0</v>
      </c>
      <c r="E387" s="116">
        <v>0</v>
      </c>
      <c r="F387" s="158">
        <v>10</v>
      </c>
      <c r="G387" s="159"/>
      <c r="H387" s="116">
        <v>70</v>
      </c>
      <c r="I387" s="116">
        <v>0</v>
      </c>
      <c r="J387" s="25"/>
      <c r="K387" s="22"/>
      <c r="L387" s="22"/>
      <c r="M387" s="22"/>
    </row>
    <row r="388" spans="1:13" x14ac:dyDescent="0.25">
      <c r="A388" s="22"/>
      <c r="B388" s="124" t="s">
        <v>66</v>
      </c>
      <c r="C388" s="74">
        <f>SUM(C384:C387)</f>
        <v>310</v>
      </c>
      <c r="D388" s="74">
        <f>SUM(D384:D387)</f>
        <v>2170</v>
      </c>
      <c r="E388" s="74">
        <f>SUM(E384:E385)</f>
        <v>0</v>
      </c>
      <c r="F388" s="164">
        <f>SUM(F384:F387)</f>
        <v>230</v>
      </c>
      <c r="G388" s="165"/>
      <c r="H388" s="74">
        <f>SUM(H384:H387)</f>
        <v>1610</v>
      </c>
      <c r="I388" s="74">
        <f>SUM(I384:I385)</f>
        <v>0</v>
      </c>
      <c r="J388" s="25"/>
      <c r="K388" s="22"/>
      <c r="L388" s="22"/>
      <c r="M388" s="22"/>
    </row>
    <row r="389" spans="1:13" x14ac:dyDescent="0.25">
      <c r="A389" s="22"/>
      <c r="B389" s="16"/>
      <c r="C389" s="25"/>
      <c r="D389" s="25"/>
      <c r="E389" s="25"/>
      <c r="F389" s="25"/>
      <c r="G389" s="25"/>
      <c r="H389" s="25"/>
      <c r="I389" s="25"/>
      <c r="J389" s="25"/>
      <c r="K389" s="22"/>
      <c r="L389" s="22"/>
      <c r="M389" s="22"/>
    </row>
    <row r="390" spans="1:13" x14ac:dyDescent="0.25">
      <c r="A390" s="22"/>
      <c r="B390" s="16"/>
      <c r="C390" s="25"/>
      <c r="D390" s="25"/>
      <c r="E390" s="25"/>
      <c r="F390" s="25"/>
      <c r="G390" s="25"/>
      <c r="H390" s="25"/>
      <c r="I390" s="25"/>
      <c r="J390" s="25"/>
      <c r="K390" s="22"/>
      <c r="L390" s="22"/>
      <c r="M390" s="22"/>
    </row>
    <row r="391" spans="1:13" x14ac:dyDescent="0.25">
      <c r="A391" s="22"/>
      <c r="B391" s="16"/>
      <c r="C391" s="25"/>
      <c r="D391" s="25"/>
      <c r="E391" s="25"/>
      <c r="F391" s="25"/>
      <c r="G391" s="25"/>
      <c r="H391" s="25"/>
      <c r="I391" s="25"/>
      <c r="J391" s="25"/>
      <c r="K391" s="22"/>
      <c r="L391" s="22"/>
      <c r="M391" s="22"/>
    </row>
    <row r="392" spans="1:13" x14ac:dyDescent="0.25">
      <c r="A392" s="22"/>
      <c r="B392" s="16"/>
      <c r="C392" s="157" t="s">
        <v>77</v>
      </c>
      <c r="D392" s="157"/>
      <c r="E392" s="157"/>
      <c r="F392" s="157"/>
      <c r="G392" s="157"/>
      <c r="H392" s="157"/>
      <c r="I392" s="157"/>
      <c r="J392" s="157"/>
      <c r="K392" s="157"/>
      <c r="L392" s="22"/>
      <c r="M392" s="22"/>
    </row>
    <row r="393" spans="1:13" x14ac:dyDescent="0.25">
      <c r="A393" s="22"/>
      <c r="B393" s="16" t="s">
        <v>167</v>
      </c>
      <c r="C393" s="25"/>
      <c r="D393" s="25"/>
      <c r="E393" s="25"/>
      <c r="F393" s="25"/>
      <c r="G393" s="25"/>
      <c r="H393" s="25"/>
      <c r="I393" s="25"/>
      <c r="J393" s="25"/>
      <c r="K393" s="22"/>
      <c r="L393" s="22"/>
      <c r="M393" s="22"/>
    </row>
    <row r="394" spans="1:13" x14ac:dyDescent="0.25">
      <c r="A394" s="22"/>
      <c r="B394" s="16" t="s">
        <v>100</v>
      </c>
      <c r="C394" s="25"/>
      <c r="D394" s="25"/>
      <c r="E394" s="25"/>
      <c r="F394" s="25"/>
      <c r="G394" s="25"/>
      <c r="H394" s="25"/>
      <c r="I394" s="25"/>
      <c r="J394" s="25"/>
      <c r="K394" s="22"/>
      <c r="L394" s="22"/>
      <c r="M394" s="22"/>
    </row>
    <row r="395" spans="1:13" x14ac:dyDescent="0.25">
      <c r="A395" s="22"/>
      <c r="B395" s="56"/>
      <c r="C395" s="25"/>
      <c r="D395" s="25"/>
      <c r="E395" s="25"/>
      <c r="F395" s="25"/>
      <c r="G395" s="25"/>
      <c r="H395" s="25"/>
      <c r="I395" s="12" t="s">
        <v>65</v>
      </c>
      <c r="J395" s="25"/>
      <c r="K395" s="22"/>
      <c r="L395" s="22"/>
      <c r="M395" s="22"/>
    </row>
    <row r="396" spans="1:13" ht="14.45" customHeight="1" x14ac:dyDescent="0.25">
      <c r="A396" s="22"/>
      <c r="B396" s="189" t="s">
        <v>40</v>
      </c>
      <c r="C396" s="192" t="s">
        <v>118</v>
      </c>
      <c r="D396" s="193"/>
      <c r="E396" s="194"/>
      <c r="F396" s="198" t="s">
        <v>141</v>
      </c>
      <c r="G396" s="199"/>
      <c r="H396" s="199"/>
      <c r="I396" s="200"/>
      <c r="J396" s="25"/>
      <c r="K396" s="22"/>
      <c r="L396" s="22"/>
      <c r="M396" s="22"/>
    </row>
    <row r="397" spans="1:13" ht="14.45" customHeight="1" x14ac:dyDescent="0.25">
      <c r="A397" s="22"/>
      <c r="B397" s="190"/>
      <c r="C397" s="195"/>
      <c r="D397" s="196"/>
      <c r="E397" s="197"/>
      <c r="F397" s="195"/>
      <c r="G397" s="196"/>
      <c r="H397" s="196"/>
      <c r="I397" s="197"/>
      <c r="J397" s="25"/>
      <c r="K397" s="22"/>
      <c r="L397" s="22"/>
      <c r="M397" s="22"/>
    </row>
    <row r="398" spans="1:13" ht="31.5" x14ac:dyDescent="0.25">
      <c r="A398" s="22"/>
      <c r="B398" s="191"/>
      <c r="C398" s="72" t="s">
        <v>2</v>
      </c>
      <c r="D398" s="123" t="s">
        <v>3</v>
      </c>
      <c r="E398" s="123" t="s">
        <v>47</v>
      </c>
      <c r="F398" s="158" t="s">
        <v>2</v>
      </c>
      <c r="G398" s="159"/>
      <c r="H398" s="123" t="s">
        <v>3</v>
      </c>
      <c r="I398" s="123" t="s">
        <v>47</v>
      </c>
      <c r="J398" s="25"/>
      <c r="K398" s="22"/>
      <c r="L398" s="22"/>
      <c r="M398" s="22"/>
    </row>
    <row r="399" spans="1:13" x14ac:dyDescent="0.25">
      <c r="A399" s="22"/>
      <c r="B399" s="123" t="s">
        <v>5</v>
      </c>
      <c r="C399" s="72">
        <v>310</v>
      </c>
      <c r="D399" s="72">
        <v>849</v>
      </c>
      <c r="E399" s="72">
        <v>74</v>
      </c>
      <c r="F399" s="158">
        <v>660</v>
      </c>
      <c r="G399" s="159"/>
      <c r="H399" s="72">
        <v>1324</v>
      </c>
      <c r="I399" s="72"/>
      <c r="J399" s="25"/>
      <c r="K399" s="22"/>
      <c r="L399" s="22"/>
      <c r="M399" s="22"/>
    </row>
    <row r="400" spans="1:13" x14ac:dyDescent="0.25">
      <c r="A400" s="22"/>
      <c r="B400" s="123" t="s">
        <v>10</v>
      </c>
      <c r="C400" s="72">
        <v>97</v>
      </c>
      <c r="D400" s="72">
        <v>194</v>
      </c>
      <c r="E400" s="72">
        <v>0</v>
      </c>
      <c r="F400" s="158">
        <v>1446</v>
      </c>
      <c r="G400" s="159"/>
      <c r="H400" s="72">
        <v>3268</v>
      </c>
      <c r="I400" s="72"/>
      <c r="J400" s="25"/>
      <c r="K400" s="22"/>
      <c r="L400" s="22"/>
      <c r="M400" s="22"/>
    </row>
    <row r="401" spans="1:13" x14ac:dyDescent="0.25">
      <c r="A401" s="22"/>
      <c r="B401" s="123" t="s">
        <v>30</v>
      </c>
      <c r="C401" s="72">
        <v>0</v>
      </c>
      <c r="D401" s="72">
        <v>0</v>
      </c>
      <c r="E401" s="72">
        <v>0</v>
      </c>
      <c r="F401" s="158">
        <v>0</v>
      </c>
      <c r="G401" s="159"/>
      <c r="H401" s="72">
        <v>0</v>
      </c>
      <c r="I401" s="72"/>
      <c r="J401" s="25"/>
      <c r="K401" s="22"/>
      <c r="L401" s="22"/>
      <c r="M401" s="22"/>
    </row>
    <row r="402" spans="1:13" ht="16.5" customHeight="1" x14ac:dyDescent="0.25">
      <c r="A402" s="22"/>
      <c r="B402" s="123" t="s">
        <v>13</v>
      </c>
      <c r="C402" s="72">
        <v>0</v>
      </c>
      <c r="D402" s="72">
        <v>0</v>
      </c>
      <c r="E402" s="72">
        <v>0</v>
      </c>
      <c r="F402" s="158">
        <v>0</v>
      </c>
      <c r="G402" s="159"/>
      <c r="H402" s="72">
        <v>0</v>
      </c>
      <c r="I402" s="72"/>
      <c r="J402" s="25"/>
      <c r="K402" s="22"/>
      <c r="L402" s="22"/>
      <c r="M402" s="22"/>
    </row>
    <row r="403" spans="1:13" ht="16.5" customHeight="1" x14ac:dyDescent="0.25">
      <c r="A403" s="22"/>
      <c r="B403" s="123" t="s">
        <v>16</v>
      </c>
      <c r="C403" s="72">
        <v>65</v>
      </c>
      <c r="D403" s="72">
        <v>130</v>
      </c>
      <c r="E403" s="72">
        <v>0</v>
      </c>
      <c r="F403" s="158">
        <v>25</v>
      </c>
      <c r="G403" s="159"/>
      <c r="H403" s="72">
        <v>50</v>
      </c>
      <c r="I403" s="72"/>
      <c r="J403" s="25"/>
      <c r="K403" s="22"/>
      <c r="L403" s="22"/>
      <c r="M403" s="22"/>
    </row>
    <row r="404" spans="1:13" x14ac:dyDescent="0.25">
      <c r="A404" s="22"/>
      <c r="B404" s="123" t="s">
        <v>15</v>
      </c>
      <c r="C404" s="72">
        <v>30</v>
      </c>
      <c r="D404" s="72">
        <v>60</v>
      </c>
      <c r="E404" s="72">
        <v>0</v>
      </c>
      <c r="F404" s="158">
        <v>50</v>
      </c>
      <c r="G404" s="159"/>
      <c r="H404" s="72">
        <v>100</v>
      </c>
      <c r="I404" s="72"/>
      <c r="J404" s="25"/>
      <c r="K404" s="22"/>
      <c r="L404" s="22"/>
      <c r="M404" s="22"/>
    </row>
    <row r="405" spans="1:13" x14ac:dyDescent="0.25">
      <c r="A405" s="22"/>
      <c r="B405" s="124" t="s">
        <v>66</v>
      </c>
      <c r="C405" s="74">
        <f>SUM(C399:C404)</f>
        <v>502</v>
      </c>
      <c r="D405" s="74">
        <f t="shared" ref="D405:E405" si="20">SUM(D399:D404)</f>
        <v>1233</v>
      </c>
      <c r="E405" s="74">
        <f t="shared" si="20"/>
        <v>74</v>
      </c>
      <c r="F405" s="164">
        <f t="shared" ref="F405:I405" si="21">SUM(F399:F404)</f>
        <v>2181</v>
      </c>
      <c r="G405" s="165"/>
      <c r="H405" s="74">
        <f t="shared" si="21"/>
        <v>4742</v>
      </c>
      <c r="I405" s="74">
        <f t="shared" si="21"/>
        <v>0</v>
      </c>
      <c r="J405" s="25"/>
      <c r="K405" s="22"/>
      <c r="L405" s="22"/>
      <c r="M405" s="22"/>
    </row>
    <row r="406" spans="1:13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</row>
    <row r="407" spans="1:13" ht="29.45" customHeight="1" x14ac:dyDescent="0.25">
      <c r="A407" s="22"/>
      <c r="B407" s="166" t="s">
        <v>170</v>
      </c>
      <c r="C407" s="166"/>
      <c r="D407" s="166"/>
      <c r="E407" s="166"/>
      <c r="F407" s="166"/>
      <c r="G407" s="166"/>
      <c r="H407" s="166"/>
      <c r="I407" s="166"/>
      <c r="J407" s="166"/>
      <c r="K407" s="166"/>
      <c r="L407" s="22"/>
      <c r="M407" s="22"/>
    </row>
    <row r="408" spans="1:13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179" t="s">
        <v>135</v>
      </c>
      <c r="K408" s="179"/>
      <c r="L408" s="179"/>
      <c r="M408" s="22"/>
    </row>
    <row r="409" spans="1:13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</row>
    <row r="410" spans="1:13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</row>
    <row r="411" spans="1:13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</row>
    <row r="412" spans="1:13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</row>
    <row r="413" spans="1:13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</row>
    <row r="414" spans="1:13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</row>
    <row r="415" spans="1:13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</row>
    <row r="416" spans="1:13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</row>
    <row r="417" spans="1:13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</row>
    <row r="418" spans="1:13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</row>
    <row r="419" spans="1:13" ht="30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</row>
    <row r="420" spans="1:13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</row>
    <row r="421" spans="1:13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</row>
    <row r="422" spans="1:13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</row>
    <row r="423" spans="1:13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</row>
    <row r="424" spans="1:13" ht="48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</row>
    <row r="425" spans="1:13" ht="56.25" customHeight="1" x14ac:dyDescent="0.25">
      <c r="A425" s="22"/>
      <c r="B425" s="22"/>
      <c r="C425" s="157" t="s">
        <v>79</v>
      </c>
      <c r="D425" s="157"/>
      <c r="E425" s="157"/>
      <c r="F425" s="157"/>
      <c r="G425" s="157"/>
      <c r="H425" s="157"/>
      <c r="I425" s="157"/>
      <c r="J425" s="157"/>
      <c r="K425" s="157"/>
      <c r="L425" s="22"/>
      <c r="M425" s="22"/>
    </row>
    <row r="426" spans="1:13" x14ac:dyDescent="0.25">
      <c r="A426" s="22"/>
      <c r="B426" s="16" t="s">
        <v>168</v>
      </c>
      <c r="C426" s="25"/>
      <c r="D426" s="25"/>
      <c r="E426" s="25"/>
      <c r="F426" s="25"/>
      <c r="G426" s="25"/>
      <c r="H426" s="25"/>
      <c r="I426" s="25"/>
      <c r="J426" s="25"/>
      <c r="K426" s="27"/>
      <c r="L426" s="22"/>
      <c r="M426" s="22"/>
    </row>
    <row r="427" spans="1:13" ht="24.6" customHeight="1" x14ac:dyDescent="0.25">
      <c r="A427" s="22"/>
      <c r="B427" s="16" t="s">
        <v>101</v>
      </c>
      <c r="C427" s="25"/>
      <c r="D427" s="25"/>
      <c r="E427" s="25"/>
      <c r="F427" s="25"/>
      <c r="G427" s="25"/>
      <c r="H427" s="25"/>
      <c r="I427" s="25"/>
      <c r="J427" s="25"/>
      <c r="K427" s="22"/>
      <c r="L427" s="22"/>
      <c r="M427" s="22"/>
    </row>
    <row r="428" spans="1:13" x14ac:dyDescent="0.25">
      <c r="A428" s="22"/>
      <c r="B428" s="22"/>
      <c r="C428" s="22"/>
      <c r="D428" s="22"/>
      <c r="E428" s="22"/>
      <c r="F428" s="22"/>
      <c r="G428" s="22"/>
      <c r="H428" s="22"/>
      <c r="I428" s="12" t="s">
        <v>103</v>
      </c>
      <c r="J428" s="22"/>
      <c r="K428" s="22"/>
      <c r="L428" s="22"/>
      <c r="M428" s="22"/>
    </row>
    <row r="429" spans="1:13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12"/>
      <c r="K429" s="22"/>
      <c r="L429" s="22"/>
      <c r="M429" s="22"/>
    </row>
    <row r="430" spans="1:13" x14ac:dyDescent="0.25">
      <c r="A430" s="22"/>
      <c r="B430" s="167" t="s">
        <v>49</v>
      </c>
      <c r="C430" s="170" t="s">
        <v>118</v>
      </c>
      <c r="D430" s="171"/>
      <c r="E430" s="172"/>
      <c r="F430" s="176" t="s">
        <v>141</v>
      </c>
      <c r="G430" s="177"/>
      <c r="H430" s="177"/>
      <c r="I430" s="178"/>
      <c r="J430" s="22"/>
      <c r="K430" s="22"/>
      <c r="L430" s="22"/>
      <c r="M430" s="22"/>
    </row>
    <row r="431" spans="1:13" x14ac:dyDescent="0.25">
      <c r="A431" s="22"/>
      <c r="B431" s="168"/>
      <c r="C431" s="173"/>
      <c r="D431" s="174"/>
      <c r="E431" s="175"/>
      <c r="F431" s="173"/>
      <c r="G431" s="174"/>
      <c r="H431" s="174"/>
      <c r="I431" s="175"/>
      <c r="J431" s="22"/>
      <c r="K431" s="22"/>
      <c r="L431" s="22"/>
      <c r="M431" s="22"/>
    </row>
    <row r="432" spans="1:13" ht="31.5" x14ac:dyDescent="0.25">
      <c r="A432" s="22"/>
      <c r="B432" s="169"/>
      <c r="C432" s="60" t="s">
        <v>2</v>
      </c>
      <c r="D432" s="60" t="s">
        <v>3</v>
      </c>
      <c r="E432" s="60" t="s">
        <v>47</v>
      </c>
      <c r="F432" s="160" t="s">
        <v>2</v>
      </c>
      <c r="G432" s="161"/>
      <c r="H432" s="60" t="s">
        <v>3</v>
      </c>
      <c r="I432" s="60" t="s">
        <v>47</v>
      </c>
      <c r="J432" s="22"/>
      <c r="K432" s="22"/>
      <c r="L432" s="22"/>
      <c r="M432" s="22"/>
    </row>
    <row r="433" spans="1:13" x14ac:dyDescent="0.25">
      <c r="A433" s="22"/>
      <c r="B433" s="13" t="s">
        <v>5</v>
      </c>
      <c r="C433" s="128">
        <v>205</v>
      </c>
      <c r="D433" s="128">
        <v>225</v>
      </c>
      <c r="E433" s="128">
        <v>20</v>
      </c>
      <c r="F433" s="162">
        <v>20</v>
      </c>
      <c r="G433" s="163"/>
      <c r="H433" s="128">
        <v>60</v>
      </c>
      <c r="I433" s="128">
        <v>12</v>
      </c>
      <c r="J433" s="22"/>
      <c r="K433" s="22"/>
      <c r="L433" s="22"/>
      <c r="M433" s="22"/>
    </row>
    <row r="434" spans="1:13" x14ac:dyDescent="0.25">
      <c r="A434" s="22"/>
      <c r="B434" s="123" t="s">
        <v>10</v>
      </c>
      <c r="C434" s="128">
        <v>54</v>
      </c>
      <c r="D434" s="128">
        <v>54</v>
      </c>
      <c r="E434" s="128">
        <v>12</v>
      </c>
      <c r="F434" s="162">
        <v>50</v>
      </c>
      <c r="G434" s="163"/>
      <c r="H434" s="128">
        <v>50</v>
      </c>
      <c r="I434" s="128">
        <v>12</v>
      </c>
      <c r="J434" s="22"/>
      <c r="K434" s="22"/>
      <c r="L434" s="22"/>
      <c r="M434" s="22"/>
    </row>
    <row r="435" spans="1:13" x14ac:dyDescent="0.25">
      <c r="A435" s="22"/>
      <c r="B435" s="129" t="s">
        <v>13</v>
      </c>
      <c r="C435" s="128">
        <v>0</v>
      </c>
      <c r="D435" s="128">
        <v>0</v>
      </c>
      <c r="E435" s="128">
        <v>0</v>
      </c>
      <c r="F435" s="162">
        <v>0</v>
      </c>
      <c r="G435" s="163"/>
      <c r="H435" s="128">
        <v>0</v>
      </c>
      <c r="I435" s="128"/>
      <c r="J435" s="22"/>
      <c r="K435" s="22"/>
      <c r="L435" s="22"/>
      <c r="M435" s="22"/>
    </row>
    <row r="436" spans="1:13" x14ac:dyDescent="0.25">
      <c r="A436" s="22"/>
      <c r="B436" s="129" t="s">
        <v>16</v>
      </c>
      <c r="C436" s="128">
        <v>65</v>
      </c>
      <c r="D436" s="128">
        <v>65</v>
      </c>
      <c r="E436" s="128">
        <v>0</v>
      </c>
      <c r="F436" s="162">
        <v>10</v>
      </c>
      <c r="G436" s="163"/>
      <c r="H436" s="128">
        <v>10</v>
      </c>
      <c r="I436" s="128"/>
      <c r="J436" s="22"/>
      <c r="K436" s="22"/>
      <c r="L436" s="22"/>
      <c r="M436" s="22"/>
    </row>
    <row r="437" spans="1:13" x14ac:dyDescent="0.25">
      <c r="A437" s="22"/>
      <c r="B437" s="15" t="s">
        <v>48</v>
      </c>
      <c r="C437" s="74">
        <f>SUM(C433:C436)</f>
        <v>324</v>
      </c>
      <c r="D437" s="74">
        <f>SUM(D433:D436)</f>
        <v>344</v>
      </c>
      <c r="E437" s="74">
        <f>SUM(E433:E436)</f>
        <v>32</v>
      </c>
      <c r="F437" s="164">
        <f>SUM(F433:F436)</f>
        <v>80</v>
      </c>
      <c r="G437" s="165"/>
      <c r="H437" s="74">
        <f>SUM(H433:H436)</f>
        <v>120</v>
      </c>
      <c r="I437" s="74">
        <f>SUM(I433:I436)</f>
        <v>24</v>
      </c>
      <c r="J437" s="22"/>
      <c r="K437" s="22"/>
      <c r="L437" s="22"/>
      <c r="M437" s="22"/>
    </row>
    <row r="438" spans="1:13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</row>
    <row r="439" spans="1:13" x14ac:dyDescent="0.25">
      <c r="A439" s="22"/>
      <c r="B439" s="166" t="s">
        <v>169</v>
      </c>
      <c r="C439" s="166"/>
      <c r="D439" s="166"/>
      <c r="E439" s="166"/>
      <c r="F439" s="166"/>
      <c r="G439" s="166"/>
      <c r="H439" s="166"/>
      <c r="I439" s="166"/>
      <c r="J439" s="166"/>
      <c r="K439" s="166"/>
      <c r="L439" s="22"/>
      <c r="M439" s="22"/>
    </row>
    <row r="440" spans="1:13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179" t="s">
        <v>78</v>
      </c>
      <c r="K440" s="179"/>
      <c r="L440" s="179"/>
      <c r="M440" s="22"/>
    </row>
    <row r="441" spans="1:13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</row>
    <row r="442" spans="1:13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</row>
    <row r="443" spans="1:13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</row>
    <row r="444" spans="1:13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</row>
    <row r="445" spans="1:13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</row>
    <row r="446" spans="1:13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</row>
    <row r="447" spans="1:13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</row>
    <row r="448" spans="1:13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</row>
    <row r="449" spans="1:13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</row>
    <row r="450" spans="1:13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</row>
    <row r="451" spans="1:13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</row>
    <row r="452" spans="1:13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</row>
    <row r="453" spans="1:13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</row>
    <row r="454" spans="1:13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</row>
    <row r="455" spans="1:13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</row>
    <row r="456" spans="1:13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</row>
    <row r="457" spans="1:13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</row>
    <row r="458" spans="1:13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</row>
    <row r="459" spans="1:13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</row>
    <row r="460" spans="1:13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</row>
    <row r="461" spans="1:13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</row>
    <row r="462" spans="1:13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</row>
    <row r="463" spans="1:13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</row>
    <row r="464" spans="1:13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</row>
    <row r="465" spans="1:13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</row>
    <row r="466" spans="1:13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</row>
    <row r="467" spans="1:13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</row>
    <row r="468" spans="1:13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</row>
    <row r="469" spans="1:13" x14ac:dyDescent="0.25">
      <c r="A469" s="22"/>
      <c r="B469" s="22"/>
      <c r="C469" s="157" t="s">
        <v>102</v>
      </c>
      <c r="D469" s="157"/>
      <c r="E469" s="157"/>
      <c r="F469" s="157"/>
      <c r="G469" s="157"/>
      <c r="H469" s="157"/>
      <c r="I469" s="157"/>
      <c r="J469" s="157"/>
      <c r="K469" s="157"/>
      <c r="L469" s="22"/>
      <c r="M469" s="22"/>
    </row>
    <row r="470" spans="1:13" x14ac:dyDescent="0.25">
      <c r="A470" s="22"/>
      <c r="B470" s="16" t="s">
        <v>172</v>
      </c>
      <c r="C470" s="25"/>
      <c r="D470" s="25"/>
      <c r="E470" s="25"/>
      <c r="F470" s="22"/>
      <c r="G470" s="22"/>
      <c r="H470" s="22"/>
      <c r="I470" s="22"/>
      <c r="J470" s="22"/>
      <c r="K470" s="22"/>
      <c r="L470" s="22"/>
      <c r="M470" s="22"/>
    </row>
    <row r="471" spans="1:13" x14ac:dyDescent="0.25">
      <c r="A471" s="22"/>
      <c r="B471" s="16"/>
      <c r="C471" s="25"/>
      <c r="D471" s="25"/>
      <c r="E471" s="25"/>
      <c r="F471" s="22"/>
      <c r="G471" s="22"/>
      <c r="H471" s="22"/>
      <c r="I471" s="22"/>
      <c r="J471" s="22"/>
      <c r="K471" s="22"/>
      <c r="L471" s="22"/>
      <c r="M471" s="22"/>
    </row>
    <row r="472" spans="1:13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</row>
    <row r="473" spans="1:13" x14ac:dyDescent="0.25">
      <c r="A473" s="22"/>
      <c r="B473" s="22"/>
      <c r="C473" s="157" t="s">
        <v>110</v>
      </c>
      <c r="D473" s="157"/>
      <c r="E473" s="157"/>
      <c r="F473" s="157"/>
      <c r="G473" s="157"/>
      <c r="H473" s="157"/>
      <c r="I473" s="157"/>
      <c r="J473" s="157"/>
      <c r="K473" s="157"/>
      <c r="L473" s="22"/>
      <c r="M473" s="22"/>
    </row>
    <row r="474" spans="1:13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</row>
    <row r="475" spans="1:13" x14ac:dyDescent="0.25">
      <c r="A475" s="22"/>
      <c r="B475" s="16" t="s">
        <v>171</v>
      </c>
      <c r="C475" s="25"/>
      <c r="D475" s="25"/>
      <c r="E475" s="25"/>
      <c r="F475" s="25"/>
      <c r="G475" s="25"/>
      <c r="H475" s="25"/>
      <c r="I475" s="25"/>
      <c r="J475" s="22"/>
      <c r="K475" s="22"/>
      <c r="L475" s="22"/>
      <c r="M475" s="22"/>
    </row>
    <row r="476" spans="1:13" x14ac:dyDescent="0.25">
      <c r="A476" s="22"/>
      <c r="B476" s="16" t="s">
        <v>105</v>
      </c>
      <c r="C476" s="25"/>
      <c r="D476" s="25"/>
      <c r="E476" s="25"/>
      <c r="F476" s="25"/>
      <c r="G476" s="25"/>
      <c r="H476" s="25"/>
      <c r="I476" s="25"/>
      <c r="J476" s="22"/>
      <c r="K476" s="22"/>
      <c r="L476" s="22"/>
      <c r="M476" s="22"/>
    </row>
    <row r="477" spans="1:13" x14ac:dyDescent="0.25">
      <c r="A477" s="22"/>
      <c r="B477" s="22"/>
      <c r="C477" s="22"/>
      <c r="D477" s="22"/>
      <c r="E477" s="22"/>
      <c r="F477" s="22"/>
      <c r="G477" s="22"/>
      <c r="H477" s="22"/>
      <c r="I477" s="12" t="s">
        <v>104</v>
      </c>
      <c r="J477" s="22"/>
      <c r="K477" s="22"/>
      <c r="L477" s="22"/>
      <c r="M477" s="22"/>
    </row>
    <row r="478" spans="1:13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</row>
    <row r="479" spans="1:13" x14ac:dyDescent="0.25">
      <c r="A479" s="22"/>
      <c r="B479" s="167" t="s">
        <v>49</v>
      </c>
      <c r="C479" s="170" t="s">
        <v>118</v>
      </c>
      <c r="D479" s="171"/>
      <c r="E479" s="172"/>
      <c r="F479" s="176" t="s">
        <v>141</v>
      </c>
      <c r="G479" s="177"/>
      <c r="H479" s="177"/>
      <c r="I479" s="178"/>
      <c r="J479" s="22"/>
      <c r="K479" s="22"/>
      <c r="L479" s="22"/>
      <c r="M479" s="22"/>
    </row>
    <row r="480" spans="1:13" x14ac:dyDescent="0.25">
      <c r="A480" s="22"/>
      <c r="B480" s="168"/>
      <c r="C480" s="173"/>
      <c r="D480" s="174"/>
      <c r="E480" s="175"/>
      <c r="F480" s="173"/>
      <c r="G480" s="174"/>
      <c r="H480" s="174"/>
      <c r="I480" s="175"/>
      <c r="J480" s="22"/>
      <c r="K480" s="22"/>
      <c r="L480" s="22"/>
      <c r="M480" s="22"/>
    </row>
    <row r="481" spans="1:13" ht="31.5" x14ac:dyDescent="0.25">
      <c r="A481" s="22"/>
      <c r="B481" s="169"/>
      <c r="C481" s="60" t="s">
        <v>2</v>
      </c>
      <c r="D481" s="60" t="s">
        <v>3</v>
      </c>
      <c r="E481" s="60" t="s">
        <v>47</v>
      </c>
      <c r="F481" s="160" t="s">
        <v>2</v>
      </c>
      <c r="G481" s="161"/>
      <c r="H481" s="60" t="s">
        <v>3</v>
      </c>
      <c r="I481" s="60" t="s">
        <v>47</v>
      </c>
      <c r="J481" s="22"/>
      <c r="K481" s="22"/>
      <c r="L481" s="22"/>
      <c r="M481" s="22"/>
    </row>
    <row r="482" spans="1:13" x14ac:dyDescent="0.25">
      <c r="A482" s="22"/>
      <c r="B482" s="13" t="s">
        <v>5</v>
      </c>
      <c r="C482" s="72">
        <v>35</v>
      </c>
      <c r="D482" s="128">
        <v>35</v>
      </c>
      <c r="E482" s="72">
        <v>8</v>
      </c>
      <c r="F482" s="162">
        <v>31</v>
      </c>
      <c r="G482" s="163"/>
      <c r="H482" s="128">
        <v>31</v>
      </c>
      <c r="I482" s="128">
        <v>26</v>
      </c>
      <c r="J482" s="22"/>
      <c r="K482" s="22"/>
      <c r="L482" s="22"/>
      <c r="M482" s="22"/>
    </row>
    <row r="483" spans="1:13" x14ac:dyDescent="0.25">
      <c r="A483" s="22"/>
      <c r="B483" s="123" t="s">
        <v>10</v>
      </c>
      <c r="C483" s="119">
        <v>40</v>
      </c>
      <c r="D483" s="128">
        <v>40</v>
      </c>
      <c r="E483" s="119">
        <v>0</v>
      </c>
      <c r="F483" s="162">
        <v>40</v>
      </c>
      <c r="G483" s="163"/>
      <c r="H483" s="128">
        <v>40</v>
      </c>
      <c r="I483" s="128">
        <v>0</v>
      </c>
      <c r="J483" s="22"/>
      <c r="K483" s="22"/>
      <c r="L483" s="22"/>
      <c r="M483" s="22"/>
    </row>
    <row r="484" spans="1:13" x14ac:dyDescent="0.25">
      <c r="A484" s="22"/>
      <c r="B484" s="129" t="s">
        <v>16</v>
      </c>
      <c r="C484" s="72">
        <v>15</v>
      </c>
      <c r="D484" s="128">
        <v>15</v>
      </c>
      <c r="E484" s="72">
        <v>5</v>
      </c>
      <c r="F484" s="162">
        <v>15</v>
      </c>
      <c r="G484" s="163"/>
      <c r="H484" s="128">
        <v>15</v>
      </c>
      <c r="I484" s="128">
        <v>0</v>
      </c>
      <c r="J484" s="22"/>
      <c r="K484" s="22"/>
      <c r="L484" s="22"/>
      <c r="M484" s="22"/>
    </row>
    <row r="485" spans="1:13" x14ac:dyDescent="0.25">
      <c r="A485" s="22"/>
      <c r="B485" s="129" t="s">
        <v>29</v>
      </c>
      <c r="C485" s="72">
        <v>0</v>
      </c>
      <c r="D485" s="128">
        <v>0</v>
      </c>
      <c r="E485" s="72">
        <v>0</v>
      </c>
      <c r="F485" s="162">
        <v>0</v>
      </c>
      <c r="G485" s="163"/>
      <c r="H485" s="128">
        <v>0</v>
      </c>
      <c r="I485" s="128">
        <v>0</v>
      </c>
      <c r="J485" s="22"/>
      <c r="K485" s="22"/>
      <c r="L485" s="22"/>
      <c r="M485" s="22"/>
    </row>
    <row r="486" spans="1:13" x14ac:dyDescent="0.25">
      <c r="A486" s="22"/>
      <c r="B486" s="15" t="s">
        <v>48</v>
      </c>
      <c r="C486" s="74">
        <f>SUM(C482:C485)</f>
        <v>90</v>
      </c>
      <c r="D486" s="74">
        <f t="shared" ref="D486:E486" si="22">SUM(D482:D485)</f>
        <v>90</v>
      </c>
      <c r="E486" s="74">
        <f t="shared" si="22"/>
        <v>13</v>
      </c>
      <c r="F486" s="164">
        <f>SUM(F482:F485)</f>
        <v>86</v>
      </c>
      <c r="G486" s="165"/>
      <c r="H486" s="74">
        <f>SUM(H482:H485)</f>
        <v>86</v>
      </c>
      <c r="I486" s="74">
        <f>SUM(I482:I485)</f>
        <v>26</v>
      </c>
      <c r="J486" s="22"/>
      <c r="K486" s="22"/>
      <c r="L486" s="22"/>
      <c r="M486" s="22"/>
    </row>
    <row r="487" spans="1:13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</row>
    <row r="488" spans="1:13" x14ac:dyDescent="0.25">
      <c r="A488" s="22"/>
      <c r="B488" s="157"/>
      <c r="C488" s="157"/>
      <c r="D488" s="157"/>
      <c r="E488" s="157"/>
      <c r="F488" s="157"/>
      <c r="G488" s="157"/>
      <c r="H488" s="157"/>
      <c r="I488" s="157"/>
      <c r="J488" s="157"/>
      <c r="K488" s="22"/>
      <c r="L488" s="22"/>
      <c r="M488" s="22"/>
    </row>
    <row r="489" spans="1:13" x14ac:dyDescent="0.25">
      <c r="A489" s="22"/>
      <c r="B489" s="180"/>
      <c r="C489" s="180"/>
      <c r="D489" s="180"/>
      <c r="E489" s="180"/>
      <c r="F489" s="180"/>
      <c r="G489" s="180"/>
      <c r="H489" s="180"/>
      <c r="I489" s="180"/>
      <c r="J489" s="180"/>
      <c r="K489" s="180"/>
      <c r="L489" s="22"/>
      <c r="M489" s="22"/>
    </row>
    <row r="490" spans="1:13" x14ac:dyDescent="0.25">
      <c r="A490" s="22"/>
      <c r="B490" s="181"/>
      <c r="C490" s="181"/>
      <c r="D490" s="181"/>
      <c r="E490" s="181"/>
      <c r="F490" s="181"/>
      <c r="G490" s="181"/>
      <c r="H490" s="181"/>
      <c r="I490" s="181"/>
      <c r="J490" s="181"/>
      <c r="K490" s="22"/>
      <c r="L490" s="22"/>
      <c r="M490" s="22"/>
    </row>
    <row r="491" spans="1:13" x14ac:dyDescent="0.25">
      <c r="A491" s="22"/>
      <c r="B491" s="59"/>
      <c r="C491" s="59"/>
      <c r="D491" s="59"/>
      <c r="E491" s="59"/>
      <c r="F491" s="59"/>
      <c r="G491" s="59"/>
      <c r="H491" s="59"/>
      <c r="I491" s="12"/>
      <c r="J491" s="12"/>
      <c r="K491" s="22"/>
      <c r="L491" s="22"/>
      <c r="M491" s="22"/>
    </row>
    <row r="492" spans="1:13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</row>
    <row r="493" spans="1:13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</row>
    <row r="494" spans="1:13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</row>
    <row r="495" spans="1:13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</row>
    <row r="496" spans="1:13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</row>
    <row r="497" spans="1:12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</row>
    <row r="498" spans="1:12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</row>
    <row r="499" spans="1:12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</row>
    <row r="500" spans="1:12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</row>
    <row r="501" spans="1:12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</row>
    <row r="502" spans="1:12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</row>
    <row r="503" spans="1:12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</row>
    <row r="504" spans="1:12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</row>
    <row r="505" spans="1:12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</row>
    <row r="506" spans="1:12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</row>
    <row r="507" spans="1:12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</row>
    <row r="508" spans="1:12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</row>
    <row r="509" spans="1:12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</row>
    <row r="510" spans="1:12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</row>
    <row r="511" spans="1:12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</row>
    <row r="512" spans="1:12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</row>
    <row r="513" spans="1:12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</row>
  </sheetData>
  <autoFilter ref="A6:K51"/>
  <mergeCells count="212">
    <mergeCell ref="J440:L440"/>
    <mergeCell ref="A180:K180"/>
    <mergeCell ref="G185:H186"/>
    <mergeCell ref="I185:K186"/>
    <mergeCell ref="B196:J196"/>
    <mergeCell ref="J197:K197"/>
    <mergeCell ref="C208:H208"/>
    <mergeCell ref="B209:K209"/>
    <mergeCell ref="B216:K216"/>
    <mergeCell ref="C218:E219"/>
    <mergeCell ref="F218:I219"/>
    <mergeCell ref="B218:B220"/>
    <mergeCell ref="B210:C210"/>
    <mergeCell ref="H210:J210"/>
    <mergeCell ref="B211:C211"/>
    <mergeCell ref="I211:J211"/>
    <mergeCell ref="F374:G374"/>
    <mergeCell ref="B367:L367"/>
    <mergeCell ref="F386:G386"/>
    <mergeCell ref="F403:G403"/>
    <mergeCell ref="F228:G228"/>
    <mergeCell ref="I192:J192"/>
    <mergeCell ref="C185:D186"/>
    <mergeCell ref="E185:F186"/>
    <mergeCell ref="B185:B187"/>
    <mergeCell ref="F339:G339"/>
    <mergeCell ref="F340:G340"/>
    <mergeCell ref="B360:B362"/>
    <mergeCell ref="C360:E361"/>
    <mergeCell ref="F360:I361"/>
    <mergeCell ref="B357:K357"/>
    <mergeCell ref="H303:I303"/>
    <mergeCell ref="H304:I304"/>
    <mergeCell ref="H305:I305"/>
    <mergeCell ref="H306:I306"/>
    <mergeCell ref="H308:I308"/>
    <mergeCell ref="H309:I309"/>
    <mergeCell ref="B274:B276"/>
    <mergeCell ref="C274:E275"/>
    <mergeCell ref="F222:G222"/>
    <mergeCell ref="F223:G223"/>
    <mergeCell ref="F224:G224"/>
    <mergeCell ref="F225:G225"/>
    <mergeCell ref="F226:G226"/>
    <mergeCell ref="F227:G227"/>
    <mergeCell ref="I231:J231"/>
    <mergeCell ref="B244:F244"/>
    <mergeCell ref="B249:B251"/>
    <mergeCell ref="C392:K392"/>
    <mergeCell ref="I187:J187"/>
    <mergeCell ref="I188:J188"/>
    <mergeCell ref="I189:J189"/>
    <mergeCell ref="I190:J190"/>
    <mergeCell ref="B358:J358"/>
    <mergeCell ref="B365:K365"/>
    <mergeCell ref="G362:H362"/>
    <mergeCell ref="G363:H363"/>
    <mergeCell ref="G364:H364"/>
    <mergeCell ref="B271:J272"/>
    <mergeCell ref="F332:I333"/>
    <mergeCell ref="B342:I342"/>
    <mergeCell ref="B348:B350"/>
    <mergeCell ref="C348:E349"/>
    <mergeCell ref="F348:I349"/>
    <mergeCell ref="B356:J356"/>
    <mergeCell ref="F334:G334"/>
    <mergeCell ref="F335:G335"/>
    <mergeCell ref="F336:G336"/>
    <mergeCell ref="F337:G337"/>
    <mergeCell ref="I191:J191"/>
    <mergeCell ref="F220:G220"/>
    <mergeCell ref="F221:G221"/>
    <mergeCell ref="F375:G375"/>
    <mergeCell ref="F383:G383"/>
    <mergeCell ref="F384:G384"/>
    <mergeCell ref="F385:G385"/>
    <mergeCell ref="B381:B383"/>
    <mergeCell ref="C381:E382"/>
    <mergeCell ref="F381:I382"/>
    <mergeCell ref="F388:G388"/>
    <mergeCell ref="C377:K377"/>
    <mergeCell ref="B369:B371"/>
    <mergeCell ref="C369:E370"/>
    <mergeCell ref="F369:I370"/>
    <mergeCell ref="F371:G371"/>
    <mergeCell ref="F372:G372"/>
    <mergeCell ref="F373:G373"/>
    <mergeCell ref="A1:K1"/>
    <mergeCell ref="A4:K4"/>
    <mergeCell ref="A5:K5"/>
    <mergeCell ref="A2:K2"/>
    <mergeCell ref="H252:I252"/>
    <mergeCell ref="I193:J193"/>
    <mergeCell ref="I194:J194"/>
    <mergeCell ref="F156:G156"/>
    <mergeCell ref="F157:G157"/>
    <mergeCell ref="F158:G158"/>
    <mergeCell ref="F159:G159"/>
    <mergeCell ref="F160:G160"/>
    <mergeCell ref="F161:G161"/>
    <mergeCell ref="A153:K153"/>
    <mergeCell ref="A164:K164"/>
    <mergeCell ref="B155:B156"/>
    <mergeCell ref="C155:E155"/>
    <mergeCell ref="F155:I155"/>
    <mergeCell ref="A7:A21"/>
    <mergeCell ref="B7:B21"/>
    <mergeCell ref="F162:I162"/>
    <mergeCell ref="A151:J151"/>
    <mergeCell ref="B149:J149"/>
    <mergeCell ref="B76:F76"/>
    <mergeCell ref="B77:C77"/>
    <mergeCell ref="A22:A33"/>
    <mergeCell ref="B22:B33"/>
    <mergeCell ref="A37:A43"/>
    <mergeCell ref="B37:B43"/>
    <mergeCell ref="A44:A50"/>
    <mergeCell ref="B44:B50"/>
    <mergeCell ref="A51:C51"/>
    <mergeCell ref="C162:E162"/>
    <mergeCell ref="B34:B36"/>
    <mergeCell ref="A34:A36"/>
    <mergeCell ref="B146:C146"/>
    <mergeCell ref="B122:D122"/>
    <mergeCell ref="B111:C111"/>
    <mergeCell ref="B100:C100"/>
    <mergeCell ref="B84:C84"/>
    <mergeCell ref="B83:F83"/>
    <mergeCell ref="F350:G350"/>
    <mergeCell ref="B258:J258"/>
    <mergeCell ref="H259:I259"/>
    <mergeCell ref="E251:G251"/>
    <mergeCell ref="E252:G252"/>
    <mergeCell ref="E253:G253"/>
    <mergeCell ref="E254:G254"/>
    <mergeCell ref="E255:G255"/>
    <mergeCell ref="E256:G256"/>
    <mergeCell ref="F274:I275"/>
    <mergeCell ref="H307:I307"/>
    <mergeCell ref="F338:G338"/>
    <mergeCell ref="F301:I302"/>
    <mergeCell ref="B311:J311"/>
    <mergeCell ref="H312:I312"/>
    <mergeCell ref="B326:I326"/>
    <mergeCell ref="B332:B334"/>
    <mergeCell ref="C332:E333"/>
    <mergeCell ref="B283:J283"/>
    <mergeCell ref="H284:I284"/>
    <mergeCell ref="B298:J299"/>
    <mergeCell ref="B301:B303"/>
    <mergeCell ref="C301:E302"/>
    <mergeCell ref="C249:D250"/>
    <mergeCell ref="B245:I245"/>
    <mergeCell ref="H251:I251"/>
    <mergeCell ref="E249:I250"/>
    <mergeCell ref="E248:H248"/>
    <mergeCell ref="B230:J230"/>
    <mergeCell ref="H253:I253"/>
    <mergeCell ref="H254:I254"/>
    <mergeCell ref="B407:K407"/>
    <mergeCell ref="B396:B398"/>
    <mergeCell ref="C396:E397"/>
    <mergeCell ref="F396:I397"/>
    <mergeCell ref="F351:G351"/>
    <mergeCell ref="F352:G352"/>
    <mergeCell ref="F353:G353"/>
    <mergeCell ref="F354:G354"/>
    <mergeCell ref="H255:I255"/>
    <mergeCell ref="H281:I281"/>
    <mergeCell ref="H276:I276"/>
    <mergeCell ref="H277:I277"/>
    <mergeCell ref="H278:I278"/>
    <mergeCell ref="H279:I279"/>
    <mergeCell ref="H280:I280"/>
    <mergeCell ref="H256:I256"/>
    <mergeCell ref="B489:K489"/>
    <mergeCell ref="B490:J490"/>
    <mergeCell ref="F484:G484"/>
    <mergeCell ref="F485:G485"/>
    <mergeCell ref="F486:G486"/>
    <mergeCell ref="C469:K469"/>
    <mergeCell ref="C473:K473"/>
    <mergeCell ref="B479:B481"/>
    <mergeCell ref="C479:E480"/>
    <mergeCell ref="F479:I480"/>
    <mergeCell ref="F481:G481"/>
    <mergeCell ref="F482:G482"/>
    <mergeCell ref="F483:G483"/>
    <mergeCell ref="C179:E179"/>
    <mergeCell ref="H165:I165"/>
    <mergeCell ref="C366:K366"/>
    <mergeCell ref="B488:J488"/>
    <mergeCell ref="F387:G387"/>
    <mergeCell ref="F432:G432"/>
    <mergeCell ref="F433:G433"/>
    <mergeCell ref="F434:G434"/>
    <mergeCell ref="F435:G435"/>
    <mergeCell ref="F436:G436"/>
    <mergeCell ref="F437:G437"/>
    <mergeCell ref="B439:K439"/>
    <mergeCell ref="F405:G405"/>
    <mergeCell ref="F398:G398"/>
    <mergeCell ref="F399:G399"/>
    <mergeCell ref="F400:G400"/>
    <mergeCell ref="F401:G401"/>
    <mergeCell ref="F402:G402"/>
    <mergeCell ref="F404:G404"/>
    <mergeCell ref="C425:K425"/>
    <mergeCell ref="B430:B432"/>
    <mergeCell ref="C430:E431"/>
    <mergeCell ref="F430:I431"/>
    <mergeCell ref="J408:L408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zoomScale="73" zoomScaleNormal="73" workbookViewId="0">
      <selection activeCell="W24" sqref="W24"/>
    </sheetView>
  </sheetViews>
  <sheetFormatPr defaultRowHeight="15" x14ac:dyDescent="0.25"/>
  <cols>
    <col min="1" max="1" width="4.85546875" customWidth="1"/>
    <col min="2" max="2" width="18.7109375" customWidth="1"/>
    <col min="3" max="3" width="33.7109375" customWidth="1"/>
    <col min="4" max="4" width="8.7109375" customWidth="1"/>
    <col min="5" max="5" width="17.5703125" customWidth="1"/>
    <col min="6" max="6" width="19.28515625" customWidth="1"/>
    <col min="7" max="7" width="19" customWidth="1"/>
    <col min="8" max="8" width="19.140625" customWidth="1"/>
    <col min="9" max="9" width="11.28515625" customWidth="1"/>
    <col min="10" max="10" width="10.7109375" customWidth="1"/>
    <col min="11" max="11" width="11.140625" customWidth="1"/>
  </cols>
  <sheetData>
    <row r="2" spans="1:11" ht="120" customHeight="1" x14ac:dyDescent="0.25">
      <c r="A2" s="34"/>
      <c r="B2" s="34" t="s">
        <v>31</v>
      </c>
      <c r="C2" s="34" t="s">
        <v>1</v>
      </c>
      <c r="D2" s="34" t="s">
        <v>111</v>
      </c>
      <c r="E2" s="34" t="s">
        <v>112</v>
      </c>
      <c r="F2" s="34" t="s">
        <v>113</v>
      </c>
      <c r="G2" s="34" t="s">
        <v>86</v>
      </c>
      <c r="H2" s="34" t="s">
        <v>87</v>
      </c>
      <c r="I2" s="34" t="s">
        <v>114</v>
      </c>
      <c r="J2" s="34" t="s">
        <v>32</v>
      </c>
      <c r="K2" s="34" t="s">
        <v>33</v>
      </c>
    </row>
    <row r="3" spans="1:11" x14ac:dyDescent="0.25">
      <c r="A3" s="253" t="s">
        <v>4</v>
      </c>
      <c r="B3" s="255" t="s">
        <v>5</v>
      </c>
      <c r="C3" s="35" t="s">
        <v>121</v>
      </c>
      <c r="D3" s="36">
        <v>1515</v>
      </c>
      <c r="E3" s="36">
        <v>1515</v>
      </c>
      <c r="F3" s="36">
        <v>0</v>
      </c>
      <c r="G3" s="36">
        <v>0</v>
      </c>
      <c r="H3" s="36">
        <v>0</v>
      </c>
      <c r="I3" s="36">
        <f>F3+G3+H3</f>
        <v>0</v>
      </c>
      <c r="J3" s="37">
        <f>I3/D3*100</f>
        <v>0</v>
      </c>
      <c r="K3" s="38">
        <f>I3/E3*100</f>
        <v>0</v>
      </c>
    </row>
    <row r="4" spans="1:11" x14ac:dyDescent="0.25">
      <c r="A4" s="253"/>
      <c r="B4" s="253"/>
      <c r="C4" s="35" t="s">
        <v>6</v>
      </c>
      <c r="D4" s="36">
        <v>8</v>
      </c>
      <c r="E4" s="36">
        <v>32</v>
      </c>
      <c r="F4" s="36">
        <v>0</v>
      </c>
      <c r="G4" s="36">
        <v>0</v>
      </c>
      <c r="H4" s="36">
        <v>0</v>
      </c>
      <c r="I4" s="36">
        <f t="shared" ref="I4:I17" si="0">F4+G4+H4</f>
        <v>0</v>
      </c>
      <c r="J4" s="37">
        <f t="shared" ref="J4:J18" si="1">I4/D4*100</f>
        <v>0</v>
      </c>
      <c r="K4" s="38">
        <f t="shared" ref="K4:K17" si="2">I4/E4*100</f>
        <v>0</v>
      </c>
    </row>
    <row r="5" spans="1:11" x14ac:dyDescent="0.25">
      <c r="A5" s="253"/>
      <c r="B5" s="253"/>
      <c r="C5" s="35" t="s">
        <v>122</v>
      </c>
      <c r="D5" s="36">
        <v>150</v>
      </c>
      <c r="E5" s="36">
        <v>150</v>
      </c>
      <c r="F5" s="36">
        <v>0</v>
      </c>
      <c r="G5" s="36">
        <v>0</v>
      </c>
      <c r="H5" s="36">
        <v>0</v>
      </c>
      <c r="I5" s="36">
        <f t="shared" si="0"/>
        <v>0</v>
      </c>
      <c r="J5" s="37">
        <f t="shared" si="1"/>
        <v>0</v>
      </c>
      <c r="K5" s="38">
        <f t="shared" si="2"/>
        <v>0</v>
      </c>
    </row>
    <row r="6" spans="1:11" x14ac:dyDescent="0.25">
      <c r="A6" s="253"/>
      <c r="B6" s="253"/>
      <c r="C6" s="35" t="s">
        <v>123</v>
      </c>
      <c r="D6" s="36">
        <v>541</v>
      </c>
      <c r="E6" s="36">
        <v>541</v>
      </c>
      <c r="F6" s="36">
        <v>0</v>
      </c>
      <c r="G6" s="36">
        <v>0</v>
      </c>
      <c r="H6" s="36">
        <v>13</v>
      </c>
      <c r="I6" s="36">
        <f t="shared" si="0"/>
        <v>13</v>
      </c>
      <c r="J6" s="37">
        <f t="shared" si="1"/>
        <v>2.4029574861367835</v>
      </c>
      <c r="K6" s="38">
        <f t="shared" si="2"/>
        <v>2.4029574861367835</v>
      </c>
    </row>
    <row r="7" spans="1:11" x14ac:dyDescent="0.25">
      <c r="A7" s="253"/>
      <c r="B7" s="253"/>
      <c r="C7" s="35" t="s">
        <v>124</v>
      </c>
      <c r="D7" s="36">
        <v>130</v>
      </c>
      <c r="E7" s="36">
        <v>130</v>
      </c>
      <c r="F7" s="36">
        <v>0</v>
      </c>
      <c r="G7" s="36">
        <v>0</v>
      </c>
      <c r="H7" s="36">
        <v>0</v>
      </c>
      <c r="I7" s="36">
        <f t="shared" si="0"/>
        <v>0</v>
      </c>
      <c r="J7" s="37">
        <f t="shared" si="1"/>
        <v>0</v>
      </c>
      <c r="K7" s="38">
        <f t="shared" si="2"/>
        <v>0</v>
      </c>
    </row>
    <row r="8" spans="1:11" x14ac:dyDescent="0.25">
      <c r="A8" s="253"/>
      <c r="B8" s="253"/>
      <c r="C8" s="35" t="s">
        <v>125</v>
      </c>
      <c r="D8" s="36">
        <v>350</v>
      </c>
      <c r="E8" s="36">
        <v>350</v>
      </c>
      <c r="F8" s="36">
        <v>0</v>
      </c>
      <c r="G8" s="36">
        <v>0</v>
      </c>
      <c r="H8" s="36">
        <v>34</v>
      </c>
      <c r="I8" s="36">
        <f t="shared" si="0"/>
        <v>34</v>
      </c>
      <c r="J8" s="37">
        <f t="shared" si="1"/>
        <v>9.7142857142857135</v>
      </c>
      <c r="K8" s="38">
        <f t="shared" si="2"/>
        <v>9.7142857142857135</v>
      </c>
    </row>
    <row r="9" spans="1:11" x14ac:dyDescent="0.25">
      <c r="A9" s="253"/>
      <c r="B9" s="253"/>
      <c r="C9" s="35" t="s">
        <v>126</v>
      </c>
      <c r="D9" s="36">
        <v>514</v>
      </c>
      <c r="E9" s="36">
        <v>514</v>
      </c>
      <c r="F9" s="36">
        <v>0</v>
      </c>
      <c r="G9" s="36">
        <v>0</v>
      </c>
      <c r="H9" s="36">
        <v>98</v>
      </c>
      <c r="I9" s="36">
        <f t="shared" si="0"/>
        <v>98</v>
      </c>
      <c r="J9" s="37">
        <f t="shared" si="1"/>
        <v>19.066147859922179</v>
      </c>
      <c r="K9" s="38">
        <f t="shared" si="2"/>
        <v>19.066147859922179</v>
      </c>
    </row>
    <row r="10" spans="1:11" x14ac:dyDescent="0.25">
      <c r="A10" s="253"/>
      <c r="B10" s="253"/>
      <c r="C10" s="39" t="s">
        <v>11</v>
      </c>
      <c r="D10" s="36">
        <v>310</v>
      </c>
      <c r="E10" s="36">
        <v>849</v>
      </c>
      <c r="F10" s="36">
        <v>74</v>
      </c>
      <c r="G10" s="36">
        <v>0</v>
      </c>
      <c r="H10" s="36">
        <v>0</v>
      </c>
      <c r="I10" s="36">
        <f t="shared" si="0"/>
        <v>74</v>
      </c>
      <c r="J10" s="37">
        <f t="shared" si="1"/>
        <v>23.870967741935484</v>
      </c>
      <c r="K10" s="38">
        <f t="shared" si="2"/>
        <v>8.7161366313309774</v>
      </c>
    </row>
    <row r="11" spans="1:11" x14ac:dyDescent="0.25">
      <c r="A11" s="253"/>
      <c r="B11" s="253"/>
      <c r="C11" s="35" t="s">
        <v>7</v>
      </c>
      <c r="D11" s="36">
        <v>300</v>
      </c>
      <c r="E11" s="36">
        <v>2100</v>
      </c>
      <c r="F11" s="36">
        <v>0</v>
      </c>
      <c r="G11" s="36">
        <v>0</v>
      </c>
      <c r="H11" s="36">
        <v>0</v>
      </c>
      <c r="I11" s="36">
        <f t="shared" si="0"/>
        <v>0</v>
      </c>
      <c r="J11" s="37">
        <f t="shared" si="1"/>
        <v>0</v>
      </c>
      <c r="K11" s="38">
        <f t="shared" si="2"/>
        <v>0</v>
      </c>
    </row>
    <row r="12" spans="1:11" x14ac:dyDescent="0.25">
      <c r="A12" s="253"/>
      <c r="B12" s="253"/>
      <c r="C12" s="35" t="s">
        <v>89</v>
      </c>
      <c r="D12" s="36">
        <v>2</v>
      </c>
      <c r="E12" s="36">
        <v>6</v>
      </c>
      <c r="F12" s="36">
        <v>0</v>
      </c>
      <c r="G12" s="36">
        <v>0</v>
      </c>
      <c r="H12" s="36">
        <v>0</v>
      </c>
      <c r="I12" s="36">
        <f t="shared" si="0"/>
        <v>0</v>
      </c>
      <c r="J12" s="37">
        <f t="shared" si="1"/>
        <v>0</v>
      </c>
      <c r="K12" s="38">
        <f t="shared" si="2"/>
        <v>0</v>
      </c>
    </row>
    <row r="13" spans="1:11" x14ac:dyDescent="0.25">
      <c r="A13" s="253"/>
      <c r="B13" s="253"/>
      <c r="C13" s="35" t="s">
        <v>85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0</v>
      </c>
      <c r="J13" s="37">
        <v>0</v>
      </c>
      <c r="K13" s="38">
        <v>0</v>
      </c>
    </row>
    <row r="14" spans="1:11" ht="25.5" x14ac:dyDescent="0.25">
      <c r="A14" s="253"/>
      <c r="B14" s="253"/>
      <c r="C14" s="35" t="s">
        <v>127</v>
      </c>
      <c r="D14" s="36">
        <v>35</v>
      </c>
      <c r="E14" s="36">
        <v>35</v>
      </c>
      <c r="F14" s="36">
        <v>0</v>
      </c>
      <c r="G14" s="36">
        <v>0</v>
      </c>
      <c r="H14" s="36">
        <v>8</v>
      </c>
      <c r="I14" s="36">
        <f t="shared" si="0"/>
        <v>8</v>
      </c>
      <c r="J14" s="37">
        <f t="shared" si="1"/>
        <v>22.857142857142858</v>
      </c>
      <c r="K14" s="38">
        <f t="shared" si="2"/>
        <v>22.857142857142858</v>
      </c>
    </row>
    <row r="15" spans="1:11" x14ac:dyDescent="0.25">
      <c r="A15" s="253"/>
      <c r="B15" s="253"/>
      <c r="C15" s="35" t="s">
        <v>128</v>
      </c>
      <c r="D15" s="36">
        <v>467</v>
      </c>
      <c r="E15" s="36">
        <v>467</v>
      </c>
      <c r="F15" s="36">
        <v>0</v>
      </c>
      <c r="G15" s="36">
        <v>0</v>
      </c>
      <c r="H15" s="36">
        <v>182</v>
      </c>
      <c r="I15" s="36">
        <f t="shared" si="0"/>
        <v>182</v>
      </c>
      <c r="J15" s="37">
        <f t="shared" si="1"/>
        <v>38.972162740899357</v>
      </c>
      <c r="K15" s="38">
        <f t="shared" si="2"/>
        <v>38.972162740899357</v>
      </c>
    </row>
    <row r="16" spans="1:11" x14ac:dyDescent="0.25">
      <c r="A16" s="253"/>
      <c r="B16" s="253"/>
      <c r="C16" s="39" t="s">
        <v>90</v>
      </c>
      <c r="D16" s="36">
        <v>10</v>
      </c>
      <c r="E16" s="36">
        <v>50</v>
      </c>
      <c r="F16" s="36">
        <v>0</v>
      </c>
      <c r="G16" s="36">
        <v>0</v>
      </c>
      <c r="H16" s="36">
        <v>0</v>
      </c>
      <c r="I16" s="36">
        <f t="shared" si="0"/>
        <v>0</v>
      </c>
      <c r="J16" s="37">
        <f t="shared" si="1"/>
        <v>0</v>
      </c>
      <c r="K16" s="38">
        <f t="shared" si="2"/>
        <v>0</v>
      </c>
    </row>
    <row r="17" spans="1:11" x14ac:dyDescent="0.25">
      <c r="A17" s="253"/>
      <c r="B17" s="253"/>
      <c r="C17" s="35" t="s">
        <v>129</v>
      </c>
      <c r="D17" s="36">
        <v>205</v>
      </c>
      <c r="E17" s="36">
        <v>225</v>
      </c>
      <c r="F17" s="36">
        <v>20</v>
      </c>
      <c r="G17" s="36">
        <v>0</v>
      </c>
      <c r="H17" s="36">
        <v>0</v>
      </c>
      <c r="I17" s="36">
        <f t="shared" si="0"/>
        <v>20</v>
      </c>
      <c r="J17" s="37">
        <f t="shared" si="1"/>
        <v>9.7560975609756095</v>
      </c>
      <c r="K17" s="38">
        <f t="shared" si="2"/>
        <v>8.8888888888888893</v>
      </c>
    </row>
    <row r="18" spans="1:11" x14ac:dyDescent="0.25">
      <c r="A18" s="254"/>
      <c r="B18" s="254"/>
      <c r="C18" s="40" t="s">
        <v>34</v>
      </c>
      <c r="D18" s="41">
        <f t="shared" ref="D18:I18" si="3">SUM(D3:D17)</f>
        <v>4537</v>
      </c>
      <c r="E18" s="41">
        <f t="shared" si="3"/>
        <v>6964</v>
      </c>
      <c r="F18" s="41">
        <f t="shared" si="3"/>
        <v>94</v>
      </c>
      <c r="G18" s="41">
        <f t="shared" si="3"/>
        <v>0</v>
      </c>
      <c r="H18" s="41">
        <f t="shared" si="3"/>
        <v>335</v>
      </c>
      <c r="I18" s="41">
        <f t="shared" si="3"/>
        <v>429</v>
      </c>
      <c r="J18" s="42">
        <f t="shared" si="1"/>
        <v>9.455587392550143</v>
      </c>
      <c r="K18" s="43">
        <f t="shared" ref="K18" si="4">I18*100/E18</f>
        <v>6.1602527283170589</v>
      </c>
    </row>
    <row r="19" spans="1:11" x14ac:dyDescent="0.25">
      <c r="A19" s="255" t="s">
        <v>9</v>
      </c>
      <c r="B19" s="255" t="s">
        <v>10</v>
      </c>
      <c r="C19" s="35" t="s">
        <v>130</v>
      </c>
      <c r="D19" s="36">
        <v>240</v>
      </c>
      <c r="E19" s="36">
        <v>240</v>
      </c>
      <c r="F19" s="36">
        <v>0</v>
      </c>
      <c r="G19" s="36">
        <v>0</v>
      </c>
      <c r="H19" s="36">
        <v>0</v>
      </c>
      <c r="I19" s="36">
        <f>F19+G19+H19</f>
        <v>0</v>
      </c>
      <c r="J19" s="37">
        <f>I19/D19*100</f>
        <v>0</v>
      </c>
      <c r="K19" s="38">
        <f>I19/E19*100</f>
        <v>0</v>
      </c>
    </row>
    <row r="20" spans="1:11" x14ac:dyDescent="0.25">
      <c r="A20" s="253"/>
      <c r="B20" s="253"/>
      <c r="C20" s="35" t="s">
        <v>6</v>
      </c>
      <c r="D20" s="36">
        <v>2</v>
      </c>
      <c r="E20" s="36">
        <v>8</v>
      </c>
      <c r="F20" s="36">
        <v>0</v>
      </c>
      <c r="G20" s="36">
        <v>0</v>
      </c>
      <c r="H20" s="36">
        <v>0</v>
      </c>
      <c r="I20" s="36">
        <f t="shared" ref="I20:I45" si="5">F20+G20+H20</f>
        <v>0</v>
      </c>
      <c r="J20" s="37">
        <f t="shared" ref="J20:J28" si="6">I20/D20*100</f>
        <v>0</v>
      </c>
      <c r="K20" s="38">
        <f t="shared" ref="K20:K28" si="7">I20/E20*100</f>
        <v>0</v>
      </c>
    </row>
    <row r="21" spans="1:11" x14ac:dyDescent="0.25">
      <c r="A21" s="253"/>
      <c r="B21" s="253"/>
      <c r="C21" s="35" t="s">
        <v>123</v>
      </c>
      <c r="D21" s="36">
        <v>77</v>
      </c>
      <c r="E21" s="36">
        <v>77</v>
      </c>
      <c r="F21" s="36">
        <v>0</v>
      </c>
      <c r="G21" s="36">
        <v>0</v>
      </c>
      <c r="H21" s="36">
        <v>20</v>
      </c>
      <c r="I21" s="36">
        <f t="shared" si="5"/>
        <v>20</v>
      </c>
      <c r="J21" s="37">
        <f t="shared" si="6"/>
        <v>25.97402597402597</v>
      </c>
      <c r="K21" s="38">
        <f t="shared" si="7"/>
        <v>25.97402597402597</v>
      </c>
    </row>
    <row r="22" spans="1:11" x14ac:dyDescent="0.25">
      <c r="A22" s="253"/>
      <c r="B22" s="253"/>
      <c r="C22" s="35" t="s">
        <v>128</v>
      </c>
      <c r="D22" s="36">
        <v>100</v>
      </c>
      <c r="E22" s="36">
        <v>100</v>
      </c>
      <c r="F22" s="36">
        <v>0</v>
      </c>
      <c r="G22" s="36">
        <v>0</v>
      </c>
      <c r="H22" s="36">
        <v>45</v>
      </c>
      <c r="I22" s="36">
        <f t="shared" si="5"/>
        <v>45</v>
      </c>
      <c r="J22" s="37">
        <f t="shared" si="6"/>
        <v>45</v>
      </c>
      <c r="K22" s="38">
        <f t="shared" si="7"/>
        <v>45</v>
      </c>
    </row>
    <row r="23" spans="1:11" x14ac:dyDescent="0.25">
      <c r="A23" s="253"/>
      <c r="B23" s="253"/>
      <c r="C23" s="35" t="s">
        <v>125</v>
      </c>
      <c r="D23" s="36">
        <v>112</v>
      </c>
      <c r="E23" s="36">
        <v>112</v>
      </c>
      <c r="F23" s="36">
        <v>0</v>
      </c>
      <c r="G23" s="36">
        <v>0</v>
      </c>
      <c r="H23" s="36">
        <v>20</v>
      </c>
      <c r="I23" s="36">
        <f t="shared" si="5"/>
        <v>20</v>
      </c>
      <c r="J23" s="37">
        <f t="shared" si="6"/>
        <v>17.857142857142858</v>
      </c>
      <c r="K23" s="38">
        <f t="shared" si="7"/>
        <v>17.857142857142858</v>
      </c>
    </row>
    <row r="24" spans="1:11" x14ac:dyDescent="0.25">
      <c r="A24" s="253"/>
      <c r="B24" s="253"/>
      <c r="C24" s="35" t="s">
        <v>126</v>
      </c>
      <c r="D24" s="36">
        <v>135</v>
      </c>
      <c r="E24" s="36">
        <v>135</v>
      </c>
      <c r="F24" s="36">
        <v>0</v>
      </c>
      <c r="G24" s="36">
        <v>0</v>
      </c>
      <c r="H24" s="36">
        <v>58</v>
      </c>
      <c r="I24" s="36">
        <f t="shared" si="5"/>
        <v>58</v>
      </c>
      <c r="J24" s="37">
        <f t="shared" si="6"/>
        <v>42.962962962962962</v>
      </c>
      <c r="K24" s="38">
        <f t="shared" si="7"/>
        <v>42.962962962962962</v>
      </c>
    </row>
    <row r="25" spans="1:11" ht="25.5" x14ac:dyDescent="0.25">
      <c r="A25" s="253"/>
      <c r="B25" s="253"/>
      <c r="C25" s="35" t="s">
        <v>127</v>
      </c>
      <c r="D25" s="36">
        <v>40</v>
      </c>
      <c r="E25" s="36">
        <v>40</v>
      </c>
      <c r="F25" s="36">
        <v>0</v>
      </c>
      <c r="G25" s="36">
        <v>0</v>
      </c>
      <c r="H25" s="36">
        <v>0</v>
      </c>
      <c r="I25" s="36">
        <f t="shared" si="5"/>
        <v>0</v>
      </c>
      <c r="J25" s="37">
        <f t="shared" si="6"/>
        <v>0</v>
      </c>
      <c r="K25" s="38">
        <f t="shared" si="7"/>
        <v>0</v>
      </c>
    </row>
    <row r="26" spans="1:11" x14ac:dyDescent="0.25">
      <c r="A26" s="253"/>
      <c r="B26" s="253"/>
      <c r="C26" s="39" t="s">
        <v>11</v>
      </c>
      <c r="D26" s="36">
        <v>97</v>
      </c>
      <c r="E26" s="36">
        <v>194</v>
      </c>
      <c r="F26" s="36">
        <v>0</v>
      </c>
      <c r="G26" s="36">
        <v>0</v>
      </c>
      <c r="H26" s="36">
        <v>0</v>
      </c>
      <c r="I26" s="36">
        <f t="shared" si="5"/>
        <v>0</v>
      </c>
      <c r="J26" s="37">
        <f t="shared" si="6"/>
        <v>0</v>
      </c>
      <c r="K26" s="38">
        <f t="shared" si="7"/>
        <v>0</v>
      </c>
    </row>
    <row r="27" spans="1:11" x14ac:dyDescent="0.25">
      <c r="A27" s="253"/>
      <c r="B27" s="253"/>
      <c r="C27" s="44" t="s">
        <v>90</v>
      </c>
      <c r="D27" s="36">
        <v>4</v>
      </c>
      <c r="E27" s="36">
        <v>20</v>
      </c>
      <c r="F27" s="36">
        <v>0</v>
      </c>
      <c r="G27" s="36">
        <v>0</v>
      </c>
      <c r="H27" s="36">
        <v>0</v>
      </c>
      <c r="I27" s="36">
        <f t="shared" si="5"/>
        <v>0</v>
      </c>
      <c r="J27" s="37">
        <f t="shared" si="6"/>
        <v>0</v>
      </c>
      <c r="K27" s="38">
        <f t="shared" si="7"/>
        <v>0</v>
      </c>
    </row>
    <row r="28" spans="1:11" x14ac:dyDescent="0.25">
      <c r="A28" s="253"/>
      <c r="B28" s="253"/>
      <c r="C28" s="45" t="s">
        <v>88</v>
      </c>
      <c r="D28" s="46">
        <v>54</v>
      </c>
      <c r="E28" s="46">
        <v>54</v>
      </c>
      <c r="F28" s="46">
        <v>12</v>
      </c>
      <c r="G28" s="46">
        <v>0</v>
      </c>
      <c r="H28" s="46">
        <v>0</v>
      </c>
      <c r="I28" s="36">
        <f t="shared" si="5"/>
        <v>12</v>
      </c>
      <c r="J28" s="37">
        <f t="shared" si="6"/>
        <v>22.222222222222221</v>
      </c>
      <c r="K28" s="38">
        <f t="shared" si="7"/>
        <v>22.222222222222221</v>
      </c>
    </row>
    <row r="29" spans="1:11" x14ac:dyDescent="0.25">
      <c r="A29" s="254"/>
      <c r="B29" s="254"/>
      <c r="C29" s="40" t="s">
        <v>34</v>
      </c>
      <c r="D29" s="41">
        <f t="shared" ref="D29:I29" si="8">SUM(D19:D28)</f>
        <v>861</v>
      </c>
      <c r="E29" s="41">
        <f t="shared" si="8"/>
        <v>980</v>
      </c>
      <c r="F29" s="41">
        <f t="shared" si="8"/>
        <v>12</v>
      </c>
      <c r="G29" s="41">
        <f t="shared" si="8"/>
        <v>0</v>
      </c>
      <c r="H29" s="41">
        <f t="shared" si="8"/>
        <v>143</v>
      </c>
      <c r="I29" s="41">
        <f t="shared" si="8"/>
        <v>155</v>
      </c>
      <c r="J29" s="42">
        <f t="shared" ref="J29" si="9">I29*100/D29</f>
        <v>18.002322880371661</v>
      </c>
      <c r="K29" s="43">
        <f>I29/E29*100</f>
        <v>15.816326530612246</v>
      </c>
    </row>
    <row r="30" spans="1:11" x14ac:dyDescent="0.25">
      <c r="A30" s="247" t="s">
        <v>12</v>
      </c>
      <c r="B30" s="256" t="s">
        <v>16</v>
      </c>
      <c r="C30" s="47" t="s">
        <v>6</v>
      </c>
      <c r="D30" s="48">
        <v>1</v>
      </c>
      <c r="E30" s="48">
        <v>4</v>
      </c>
      <c r="F30" s="36">
        <v>0</v>
      </c>
      <c r="G30" s="36">
        <v>0</v>
      </c>
      <c r="H30" s="48">
        <v>0</v>
      </c>
      <c r="I30" s="36">
        <f t="shared" si="5"/>
        <v>0</v>
      </c>
      <c r="J30" s="37">
        <f>I30/D30*100</f>
        <v>0</v>
      </c>
      <c r="K30" s="38">
        <f>I30/E30*100</f>
        <v>0</v>
      </c>
    </row>
    <row r="31" spans="1:11" x14ac:dyDescent="0.25">
      <c r="A31" s="248"/>
      <c r="B31" s="248"/>
      <c r="C31" s="47" t="s">
        <v>128</v>
      </c>
      <c r="D31" s="48">
        <v>5</v>
      </c>
      <c r="E31" s="48">
        <v>5</v>
      </c>
      <c r="F31" s="36">
        <v>0</v>
      </c>
      <c r="G31" s="36">
        <v>0</v>
      </c>
      <c r="H31" s="48">
        <v>0</v>
      </c>
      <c r="I31" s="36">
        <f t="shared" si="5"/>
        <v>0</v>
      </c>
      <c r="J31" s="37">
        <f t="shared" ref="J31:J36" si="10">I31/D31*100</f>
        <v>0</v>
      </c>
      <c r="K31" s="38">
        <f t="shared" ref="K31:K36" si="11">I31/E31*100</f>
        <v>0</v>
      </c>
    </row>
    <row r="32" spans="1:11" x14ac:dyDescent="0.25">
      <c r="A32" s="248"/>
      <c r="B32" s="248"/>
      <c r="C32" s="47" t="s">
        <v>11</v>
      </c>
      <c r="D32" s="48">
        <v>65</v>
      </c>
      <c r="E32" s="48">
        <v>130</v>
      </c>
      <c r="F32" s="36">
        <v>0</v>
      </c>
      <c r="G32" s="36">
        <v>0</v>
      </c>
      <c r="H32" s="48">
        <v>0</v>
      </c>
      <c r="I32" s="36">
        <f t="shared" si="5"/>
        <v>0</v>
      </c>
      <c r="J32" s="37">
        <f t="shared" si="10"/>
        <v>0</v>
      </c>
      <c r="K32" s="38">
        <f t="shared" si="11"/>
        <v>0</v>
      </c>
    </row>
    <row r="33" spans="1:11" x14ac:dyDescent="0.25">
      <c r="A33" s="248"/>
      <c r="B33" s="248"/>
      <c r="C33" s="47" t="s">
        <v>131</v>
      </c>
      <c r="D33" s="48">
        <v>65</v>
      </c>
      <c r="E33" s="48">
        <v>65</v>
      </c>
      <c r="F33" s="36">
        <v>0</v>
      </c>
      <c r="G33" s="36">
        <v>0</v>
      </c>
      <c r="H33" s="48">
        <v>0</v>
      </c>
      <c r="I33" s="36">
        <f t="shared" si="5"/>
        <v>0</v>
      </c>
      <c r="J33" s="37">
        <f t="shared" si="10"/>
        <v>0</v>
      </c>
      <c r="K33" s="38">
        <f t="shared" si="11"/>
        <v>0</v>
      </c>
    </row>
    <row r="34" spans="1:11" x14ac:dyDescent="0.25">
      <c r="A34" s="248"/>
      <c r="B34" s="248"/>
      <c r="C34" s="47" t="s">
        <v>7</v>
      </c>
      <c r="D34" s="48">
        <v>10</v>
      </c>
      <c r="E34" s="48">
        <v>70</v>
      </c>
      <c r="F34" s="36">
        <v>0</v>
      </c>
      <c r="G34" s="36">
        <v>0</v>
      </c>
      <c r="H34" s="48">
        <v>0</v>
      </c>
      <c r="I34" s="36">
        <f t="shared" si="5"/>
        <v>0</v>
      </c>
      <c r="J34" s="37">
        <f t="shared" si="10"/>
        <v>0</v>
      </c>
      <c r="K34" s="38">
        <f t="shared" si="11"/>
        <v>0</v>
      </c>
    </row>
    <row r="35" spans="1:11" ht="25.5" x14ac:dyDescent="0.25">
      <c r="A35" s="248"/>
      <c r="B35" s="248"/>
      <c r="C35" s="47" t="s">
        <v>127</v>
      </c>
      <c r="D35" s="48">
        <v>15</v>
      </c>
      <c r="E35" s="48">
        <v>15</v>
      </c>
      <c r="F35" s="36">
        <v>0</v>
      </c>
      <c r="G35" s="36">
        <v>0</v>
      </c>
      <c r="H35" s="48">
        <v>5</v>
      </c>
      <c r="I35" s="36">
        <f t="shared" si="5"/>
        <v>5</v>
      </c>
      <c r="J35" s="37">
        <f t="shared" si="10"/>
        <v>33.333333333333329</v>
      </c>
      <c r="K35" s="38">
        <f t="shared" si="11"/>
        <v>33.333333333333329</v>
      </c>
    </row>
    <row r="36" spans="1:11" x14ac:dyDescent="0.25">
      <c r="A36" s="248"/>
      <c r="B36" s="248"/>
      <c r="C36" s="47" t="s">
        <v>90</v>
      </c>
      <c r="D36" s="48">
        <v>5</v>
      </c>
      <c r="E36" s="48">
        <v>25</v>
      </c>
      <c r="F36" s="36">
        <v>0</v>
      </c>
      <c r="G36" s="36">
        <v>0</v>
      </c>
      <c r="H36" s="48">
        <v>0</v>
      </c>
      <c r="I36" s="36">
        <f t="shared" si="5"/>
        <v>0</v>
      </c>
      <c r="J36" s="37">
        <f t="shared" si="10"/>
        <v>0</v>
      </c>
      <c r="K36" s="38">
        <f t="shared" si="11"/>
        <v>0</v>
      </c>
    </row>
    <row r="37" spans="1:11" x14ac:dyDescent="0.25">
      <c r="A37" s="248"/>
      <c r="B37" s="249"/>
      <c r="C37" s="40" t="s">
        <v>34</v>
      </c>
      <c r="D37" s="41">
        <f>SUM(D30:D36)</f>
        <v>166</v>
      </c>
      <c r="E37" s="41">
        <f>SUM(E30:E36)</f>
        <v>314</v>
      </c>
      <c r="F37" s="41">
        <f t="shared" ref="F37:H37" si="12">SUM(F30:F36)</f>
        <v>0</v>
      </c>
      <c r="G37" s="41">
        <f t="shared" si="12"/>
        <v>0</v>
      </c>
      <c r="H37" s="41">
        <f t="shared" si="12"/>
        <v>5</v>
      </c>
      <c r="I37" s="41">
        <f t="shared" si="5"/>
        <v>5</v>
      </c>
      <c r="J37" s="49">
        <f t="shared" ref="J37:K37" si="13">H37*100/D37</f>
        <v>3.0120481927710845</v>
      </c>
      <c r="K37" s="49">
        <f t="shared" si="13"/>
        <v>1.5923566878980893</v>
      </c>
    </row>
    <row r="38" spans="1:11" x14ac:dyDescent="0.25">
      <c r="A38" s="247" t="s">
        <v>14</v>
      </c>
      <c r="B38" s="247" t="s">
        <v>15</v>
      </c>
      <c r="C38" s="47" t="s">
        <v>130</v>
      </c>
      <c r="D38" s="48">
        <v>70</v>
      </c>
      <c r="E38" s="48">
        <v>70</v>
      </c>
      <c r="F38" s="36">
        <v>0</v>
      </c>
      <c r="G38" s="48">
        <v>0</v>
      </c>
      <c r="H38" s="48">
        <v>0</v>
      </c>
      <c r="I38" s="36">
        <f t="shared" si="5"/>
        <v>0</v>
      </c>
      <c r="J38" s="37">
        <f>I38/D38*100</f>
        <v>0</v>
      </c>
      <c r="K38" s="38">
        <f>I38/E38*100</f>
        <v>0</v>
      </c>
    </row>
    <row r="39" spans="1:11" x14ac:dyDescent="0.25">
      <c r="A39" s="248"/>
      <c r="B39" s="248"/>
      <c r="C39" s="45" t="s">
        <v>6</v>
      </c>
      <c r="D39" s="48">
        <v>1</v>
      </c>
      <c r="E39" s="48">
        <v>4</v>
      </c>
      <c r="F39" s="36">
        <v>0</v>
      </c>
      <c r="G39" s="48">
        <v>0</v>
      </c>
      <c r="H39" s="48">
        <v>0</v>
      </c>
      <c r="I39" s="36">
        <f t="shared" si="5"/>
        <v>0</v>
      </c>
      <c r="J39" s="37">
        <f t="shared" ref="J39:J44" si="14">I39/D39*100</f>
        <v>0</v>
      </c>
      <c r="K39" s="38">
        <f t="shared" ref="K39:K44" si="15">I39/E39*100</f>
        <v>0</v>
      </c>
    </row>
    <row r="40" spans="1:11" x14ac:dyDescent="0.25">
      <c r="A40" s="248"/>
      <c r="B40" s="248"/>
      <c r="C40" s="47" t="s">
        <v>124</v>
      </c>
      <c r="D40" s="48">
        <v>10</v>
      </c>
      <c r="E40" s="48">
        <v>10</v>
      </c>
      <c r="F40" s="36">
        <v>0</v>
      </c>
      <c r="G40" s="48">
        <v>2</v>
      </c>
      <c r="H40" s="48">
        <v>0</v>
      </c>
      <c r="I40" s="36">
        <f t="shared" si="5"/>
        <v>2</v>
      </c>
      <c r="J40" s="37">
        <f t="shared" si="14"/>
        <v>20</v>
      </c>
      <c r="K40" s="38">
        <f t="shared" si="15"/>
        <v>20</v>
      </c>
    </row>
    <row r="41" spans="1:11" x14ac:dyDescent="0.25">
      <c r="A41" s="248"/>
      <c r="B41" s="248"/>
      <c r="C41" s="47" t="s">
        <v>125</v>
      </c>
      <c r="D41" s="48">
        <v>43</v>
      </c>
      <c r="E41" s="48">
        <v>43</v>
      </c>
      <c r="F41" s="36">
        <v>0</v>
      </c>
      <c r="G41" s="48">
        <v>0</v>
      </c>
      <c r="H41" s="48">
        <v>9</v>
      </c>
      <c r="I41" s="36">
        <f t="shared" si="5"/>
        <v>9</v>
      </c>
      <c r="J41" s="37">
        <f t="shared" si="14"/>
        <v>20.930232558139537</v>
      </c>
      <c r="K41" s="38">
        <f t="shared" si="15"/>
        <v>20.930232558139537</v>
      </c>
    </row>
    <row r="42" spans="1:11" x14ac:dyDescent="0.25">
      <c r="A42" s="248"/>
      <c r="B42" s="248"/>
      <c r="C42" s="45" t="s">
        <v>11</v>
      </c>
      <c r="D42" s="48">
        <v>30</v>
      </c>
      <c r="E42" s="48">
        <v>60</v>
      </c>
      <c r="F42" s="36">
        <v>0</v>
      </c>
      <c r="G42" s="48">
        <v>0</v>
      </c>
      <c r="H42" s="48">
        <v>0</v>
      </c>
      <c r="I42" s="36">
        <f t="shared" si="5"/>
        <v>0</v>
      </c>
      <c r="J42" s="37">
        <f t="shared" si="14"/>
        <v>0</v>
      </c>
      <c r="K42" s="38">
        <f t="shared" si="15"/>
        <v>0</v>
      </c>
    </row>
    <row r="43" spans="1:11" x14ac:dyDescent="0.25">
      <c r="A43" s="248"/>
      <c r="B43" s="248"/>
      <c r="C43" s="45" t="s">
        <v>126</v>
      </c>
      <c r="D43" s="48">
        <v>50</v>
      </c>
      <c r="E43" s="48">
        <v>50</v>
      </c>
      <c r="F43" s="36">
        <v>0</v>
      </c>
      <c r="G43" s="48">
        <v>0</v>
      </c>
      <c r="H43" s="48">
        <v>0</v>
      </c>
      <c r="I43" s="36">
        <f t="shared" si="5"/>
        <v>0</v>
      </c>
      <c r="J43" s="37">
        <f t="shared" si="14"/>
        <v>0</v>
      </c>
      <c r="K43" s="38">
        <f t="shared" si="15"/>
        <v>0</v>
      </c>
    </row>
    <row r="44" spans="1:11" x14ac:dyDescent="0.25">
      <c r="A44" s="248"/>
      <c r="B44" s="249"/>
      <c r="C44" s="50" t="s">
        <v>34</v>
      </c>
      <c r="D44" s="50">
        <f>SUM(D38:D43)</f>
        <v>204</v>
      </c>
      <c r="E44" s="50">
        <v>237</v>
      </c>
      <c r="F44" s="50">
        <v>0</v>
      </c>
      <c r="G44" s="50">
        <v>2</v>
      </c>
      <c r="H44" s="50">
        <v>9</v>
      </c>
      <c r="I44" s="41">
        <f t="shared" si="5"/>
        <v>11</v>
      </c>
      <c r="J44" s="42">
        <f t="shared" si="14"/>
        <v>5.3921568627450984</v>
      </c>
      <c r="K44" s="43">
        <f t="shared" si="15"/>
        <v>4.6413502109704643</v>
      </c>
    </row>
    <row r="45" spans="1:11" x14ac:dyDescent="0.25">
      <c r="A45" s="250" t="s">
        <v>35</v>
      </c>
      <c r="B45" s="251"/>
      <c r="C45" s="252"/>
      <c r="D45" s="51">
        <f>D18+D29+D37+D44</f>
        <v>5768</v>
      </c>
      <c r="E45" s="51">
        <f t="shared" ref="E45:H45" si="16">E18+E29+E37+E44</f>
        <v>8495</v>
      </c>
      <c r="F45" s="51">
        <f t="shared" si="16"/>
        <v>106</v>
      </c>
      <c r="G45" s="51">
        <f t="shared" si="16"/>
        <v>2</v>
      </c>
      <c r="H45" s="51">
        <f t="shared" si="16"/>
        <v>492</v>
      </c>
      <c r="I45" s="52">
        <f t="shared" si="5"/>
        <v>600</v>
      </c>
      <c r="J45" s="53">
        <f>I45/D45*100</f>
        <v>10.402219140083217</v>
      </c>
      <c r="K45" s="53">
        <f>I45/E45*100</f>
        <v>7.0629782224838138</v>
      </c>
    </row>
  </sheetData>
  <mergeCells count="9">
    <mergeCell ref="A38:A44"/>
    <mergeCell ref="B38:B44"/>
    <mergeCell ref="A45:C45"/>
    <mergeCell ref="A3:A18"/>
    <mergeCell ref="B3:B18"/>
    <mergeCell ref="A19:A29"/>
    <mergeCell ref="B19:B29"/>
    <mergeCell ref="A30:A37"/>
    <mergeCell ref="B30:B37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2020-04-09T07:45:10Z</dcterms:modified>
</cp:coreProperties>
</file>